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640" activeTab="0"/>
  </bookViews>
  <sheets>
    <sheet name="Teilnehmerliste männl." sheetId="1" r:id="rId1"/>
    <sheet name="Teilnehmerliste weibl." sheetId="2" r:id="rId2"/>
  </sheets>
  <definedNames>
    <definedName name="_xlnm.Print_Area" localSheetId="0">'Teilnehmerliste männl.'!$A$1:$M$51</definedName>
    <definedName name="_xlnm.Print_Area" localSheetId="1">'Teilnehmerliste weibl.'!$A$1:$K$56</definedName>
    <definedName name="M_Jahrgang">#REF!</definedName>
    <definedName name="Nachn_m">#REF!</definedName>
    <definedName name="Nachn_w">#REF!</definedName>
    <definedName name="UEB_M">#REF!</definedName>
    <definedName name="UEB_W">#REF!</definedName>
    <definedName name="Vorn_m">#REF!</definedName>
    <definedName name="Vorn_w">#REF!</definedName>
    <definedName name="W_Jahrgang">#REF!</definedName>
    <definedName name="WKNR_M">#REF!</definedName>
    <definedName name="WKNR_W">#REF!</definedName>
  </definedNames>
  <calcPr fullCalcOnLoad="1"/>
</workbook>
</file>

<file path=xl/sharedStrings.xml><?xml version="1.0" encoding="utf-8"?>
<sst xmlns="http://schemas.openxmlformats.org/spreadsheetml/2006/main" count="144" uniqueCount="116">
  <si>
    <t>Name</t>
  </si>
  <si>
    <t>WK-Nr.</t>
  </si>
  <si>
    <t>Vorname</t>
  </si>
  <si>
    <t>Barren</t>
  </si>
  <si>
    <t>Boden</t>
  </si>
  <si>
    <t>Sprung</t>
  </si>
  <si>
    <t>Reck</t>
  </si>
  <si>
    <t>Gesamt</t>
  </si>
  <si>
    <t>Rang</t>
  </si>
  <si>
    <t>Fiedler</t>
  </si>
  <si>
    <t>Marvin</t>
  </si>
  <si>
    <t>Tom</t>
  </si>
  <si>
    <t>Veser</t>
  </si>
  <si>
    <t>Simon</t>
  </si>
  <si>
    <t>Koch</t>
  </si>
  <si>
    <t>Fabian</t>
  </si>
  <si>
    <t>Dittler</t>
  </si>
  <si>
    <t>Sascha</t>
  </si>
  <si>
    <t>Balken</t>
  </si>
  <si>
    <t>Schwab</t>
  </si>
  <si>
    <t>Katja</t>
  </si>
  <si>
    <t>Jäger</t>
  </si>
  <si>
    <t>Maren</t>
  </si>
  <si>
    <t>Fuchs</t>
  </si>
  <si>
    <t>Jana</t>
  </si>
  <si>
    <t>Hartmann</t>
  </si>
  <si>
    <t>Nicole</t>
  </si>
  <si>
    <t>Keller</t>
  </si>
  <si>
    <t>Laura</t>
  </si>
  <si>
    <t>Hirschle</t>
  </si>
  <si>
    <t>Fabia</t>
  </si>
  <si>
    <t>Schuler</t>
  </si>
  <si>
    <t>Svenja</t>
  </si>
  <si>
    <t>Fischer</t>
  </si>
  <si>
    <t>Eva</t>
  </si>
  <si>
    <t>Ringe</t>
  </si>
  <si>
    <t>Seitpferd</t>
  </si>
  <si>
    <t>Ritter</t>
  </si>
  <si>
    <t>Moritz</t>
  </si>
  <si>
    <t>Jonas</t>
  </si>
  <si>
    <t>Mai</t>
  </si>
  <si>
    <t>Pascal</t>
  </si>
  <si>
    <t>Kaufmann</t>
  </si>
  <si>
    <t>David</t>
  </si>
  <si>
    <t>Bayer</t>
  </si>
  <si>
    <t>Steven</t>
  </si>
  <si>
    <t>Weber</t>
  </si>
  <si>
    <t>Noel</t>
  </si>
  <si>
    <t>Gohl</t>
  </si>
  <si>
    <t>Funk</t>
  </si>
  <si>
    <t>Robin</t>
  </si>
  <si>
    <t>Härle</t>
  </si>
  <si>
    <t>Daniel</t>
  </si>
  <si>
    <t>Schmid</t>
  </si>
  <si>
    <t>Ralf</t>
  </si>
  <si>
    <t>Schmidt</t>
  </si>
  <si>
    <t>Dominik</t>
  </si>
  <si>
    <t>Janis</t>
  </si>
  <si>
    <t>Mara</t>
  </si>
  <si>
    <t>Tabea</t>
  </si>
  <si>
    <t>Felgenhauer</t>
  </si>
  <si>
    <t>Lara</t>
  </si>
  <si>
    <t>Katrin</t>
  </si>
  <si>
    <t>Nowak</t>
  </si>
  <si>
    <t>Nicol</t>
  </si>
  <si>
    <t>Schmal</t>
  </si>
  <si>
    <t>Nina</t>
  </si>
  <si>
    <t>Kempter</t>
  </si>
  <si>
    <t>Jessica</t>
  </si>
  <si>
    <t>Heess</t>
  </si>
  <si>
    <t>Hänert</t>
  </si>
  <si>
    <t>Lucy-May</t>
  </si>
  <si>
    <t>Bischoff</t>
  </si>
  <si>
    <t>Carolin</t>
  </si>
  <si>
    <t>Endres</t>
  </si>
  <si>
    <t>Lea</t>
  </si>
  <si>
    <t>Thum</t>
  </si>
  <si>
    <t>Gina</t>
  </si>
  <si>
    <t>Marques</t>
  </si>
  <si>
    <t>Loredana</t>
  </si>
  <si>
    <t>Julia</t>
  </si>
  <si>
    <t>Viviana</t>
  </si>
  <si>
    <t>Renzhofer</t>
  </si>
  <si>
    <t>Selina</t>
  </si>
  <si>
    <t>Heim</t>
  </si>
  <si>
    <t>Anna</t>
  </si>
  <si>
    <t>Tauer</t>
  </si>
  <si>
    <t>Marius</t>
  </si>
  <si>
    <t>Kilian</t>
  </si>
  <si>
    <t>Ullrich</t>
  </si>
  <si>
    <t>Ben</t>
  </si>
  <si>
    <t>Wegmann</t>
  </si>
  <si>
    <t>Niklas</t>
  </si>
  <si>
    <t>Lehmann</t>
  </si>
  <si>
    <t>Johannes</t>
  </si>
  <si>
    <t>Fritzsche</t>
  </si>
  <si>
    <t>Julian</t>
  </si>
  <si>
    <t>Renner</t>
  </si>
  <si>
    <t>Yannik</t>
  </si>
  <si>
    <t>Constantin</t>
  </si>
  <si>
    <t>Hirling</t>
  </si>
  <si>
    <t>Marco</t>
  </si>
  <si>
    <t>Kramer</t>
  </si>
  <si>
    <t>Nick</t>
  </si>
  <si>
    <t>Ehlers</t>
  </si>
  <si>
    <t>Maurice</t>
  </si>
  <si>
    <t>Sachs</t>
  </si>
  <si>
    <t>Madita</t>
  </si>
  <si>
    <t>Veit</t>
  </si>
  <si>
    <t>Herzog</t>
  </si>
  <si>
    <t>Isabella</t>
  </si>
  <si>
    <t>Grundmann</t>
  </si>
  <si>
    <t>Lana</t>
  </si>
  <si>
    <t>Hege</t>
  </si>
  <si>
    <t>Janine</t>
  </si>
  <si>
    <t>Hornberger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</si>
</sst>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2" fontId="4" fillId="2" borderId="1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2" fontId="4" fillId="3" borderId="5" xfId="0" applyNumberFormat="1" applyFont="1" applyFill="1" applyBorder="1" applyAlignment="1">
      <alignment/>
    </xf>
    <xf numFmtId="1" fontId="4" fillId="3" borderId="5" xfId="0" applyNumberFormat="1" applyFont="1" applyFill="1" applyBorder="1" applyAlignment="1">
      <alignment/>
    </xf>
    <xf numFmtId="2" fontId="4" fillId="3" borderId="8" xfId="0" applyNumberFormat="1" applyFont="1" applyFill="1" applyBorder="1" applyAlignment="1">
      <alignment/>
    </xf>
    <xf numFmtId="1" fontId="4" fillId="3" borderId="8" xfId="0" applyNumberFormat="1" applyFont="1" applyFill="1" applyBorder="1" applyAlignment="1">
      <alignment/>
    </xf>
    <xf numFmtId="2" fontId="4" fillId="3" borderId="15" xfId="0" applyNumberFormat="1" applyFont="1" applyFill="1" applyBorder="1" applyAlignment="1">
      <alignment/>
    </xf>
    <xf numFmtId="1" fontId="4" fillId="3" borderId="15" xfId="0" applyNumberFormat="1" applyFont="1" applyFill="1" applyBorder="1" applyAlignment="1">
      <alignment/>
    </xf>
    <xf numFmtId="2" fontId="4" fillId="3" borderId="10" xfId="0" applyNumberFormat="1" applyFont="1" applyFill="1" applyBorder="1" applyAlignment="1">
      <alignment/>
    </xf>
    <xf numFmtId="3" fontId="5" fillId="3" borderId="19" xfId="0" applyNumberFormat="1" applyFont="1" applyFill="1" applyBorder="1" applyAlignment="1">
      <alignment horizontal="center" vertical="center" textRotation="90"/>
    </xf>
    <xf numFmtId="0" fontId="5" fillId="3" borderId="20" xfId="0" applyFont="1" applyFill="1" applyBorder="1" applyAlignment="1">
      <alignment horizontal="center" vertical="center" textRotation="90"/>
    </xf>
    <xf numFmtId="0" fontId="5" fillId="3" borderId="21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0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3" fontId="5" fillId="5" borderId="19" xfId="0" applyNumberFormat="1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5" fillId="5" borderId="21" xfId="0" applyFont="1" applyFill="1" applyBorder="1" applyAlignment="1">
      <alignment horizontal="center" vertical="center" textRotation="90"/>
    </xf>
    <xf numFmtId="3" fontId="5" fillId="6" borderId="19" xfId="0" applyNumberFormat="1" applyFont="1" applyFill="1" applyBorder="1" applyAlignment="1">
      <alignment horizontal="center" vertical="center" textRotation="90"/>
    </xf>
    <xf numFmtId="0" fontId="5" fillId="6" borderId="20" xfId="0" applyFont="1" applyFill="1" applyBorder="1" applyAlignment="1">
      <alignment horizontal="center" vertical="center" textRotation="90"/>
    </xf>
    <xf numFmtId="0" fontId="5" fillId="6" borderId="21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3" fontId="5" fillId="4" borderId="19" xfId="0" applyNumberFormat="1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6" borderId="19" xfId="0" applyFont="1" applyFill="1" applyBorder="1" applyAlignment="1">
      <alignment horizontal="center" vertical="center"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zoomScale="85" zoomScaleNormal="85" workbookViewId="0" topLeftCell="A1">
      <selection activeCell="O8" sqref="O8"/>
    </sheetView>
  </sheetViews>
  <sheetFormatPr defaultColWidth="11.421875" defaultRowHeight="12.75"/>
  <cols>
    <col min="1" max="1" width="5.7109375" style="6" customWidth="1"/>
    <col min="2" max="3" width="14.421875" style="6" customWidth="1"/>
    <col min="4" max="4" width="9.00390625" style="24" bestFit="1" customWidth="1"/>
    <col min="5" max="8" width="11.7109375" style="6" customWidth="1"/>
    <col min="9" max="10" width="11.7109375" style="6" hidden="1" customWidth="1"/>
    <col min="11" max="12" width="11.7109375" style="6" customWidth="1"/>
    <col min="13" max="13" width="9.28125" style="6" bestFit="1" customWidth="1"/>
    <col min="14" max="14" width="3.28125" style="6" customWidth="1"/>
    <col min="15" max="15" width="22.00390625" style="6" bestFit="1" customWidth="1"/>
    <col min="16" max="18" width="11.421875" style="6" customWidth="1"/>
    <col min="19" max="19" width="0" style="6" hidden="1" customWidth="1"/>
    <col min="20" max="16384" width="11.421875" style="6" customWidth="1"/>
  </cols>
  <sheetData>
    <row r="1" spans="2:13" ht="16.5" thickBot="1">
      <c r="B1" s="1" t="s">
        <v>0</v>
      </c>
      <c r="C1" s="2" t="s">
        <v>2</v>
      </c>
      <c r="D1" s="3" t="s">
        <v>1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36</v>
      </c>
      <c r="J1" s="2" t="s">
        <v>35</v>
      </c>
      <c r="K1" s="2" t="s">
        <v>7</v>
      </c>
      <c r="L1" s="4" t="s">
        <v>8</v>
      </c>
      <c r="M1" s="5"/>
    </row>
    <row r="2" spans="1:18" ht="15">
      <c r="A2" s="44" t="e">
        <f>#REF!</f>
        <v>#REF!</v>
      </c>
      <c r="B2" s="26"/>
      <c r="C2" s="27"/>
      <c r="D2" s="28">
        <f>IF(B2="","","1")</f>
      </c>
      <c r="E2" s="29"/>
      <c r="F2" s="29"/>
      <c r="G2" s="29"/>
      <c r="H2" s="29"/>
      <c r="I2" s="30"/>
      <c r="J2" s="30"/>
      <c r="K2" s="41">
        <f>IF(SUM(E2:H2)=0,"",SUM(E2:H2))</f>
      </c>
      <c r="L2" s="42">
        <f aca="true" t="shared" si="0" ref="L2:L18">IF(ISERROR(RANK(K2,$K$2:$K$18)),"",RANK(K2,$K$2:$K$18))</f>
      </c>
      <c r="M2" s="25"/>
      <c r="R2" s="24"/>
    </row>
    <row r="3" spans="1:18" ht="15">
      <c r="A3" s="45"/>
      <c r="B3" s="26"/>
      <c r="C3" s="27"/>
      <c r="D3" s="7">
        <f aca="true" t="shared" si="1" ref="D3:D18">IF(B3="","","1")</f>
      </c>
      <c r="E3" s="8"/>
      <c r="F3" s="8"/>
      <c r="G3" s="8"/>
      <c r="H3" s="8"/>
      <c r="I3" s="31"/>
      <c r="J3" s="31"/>
      <c r="K3" s="37">
        <f aca="true" t="shared" si="2" ref="K3:K29">IF(SUM(E3:H3)=0,"",SUM(E3:H3))</f>
      </c>
      <c r="L3" s="38">
        <f t="shared" si="0"/>
      </c>
      <c r="M3" s="9"/>
      <c r="R3" s="24"/>
    </row>
    <row r="4" spans="1:18" ht="15">
      <c r="A4" s="45"/>
      <c r="B4" s="26" t="s">
        <v>40</v>
      </c>
      <c r="C4" s="27" t="s">
        <v>88</v>
      </c>
      <c r="D4" s="7" t="str">
        <f t="shared" si="1"/>
        <v>1</v>
      </c>
      <c r="E4" s="8">
        <v>10.85</v>
      </c>
      <c r="F4" s="8">
        <v>9.85</v>
      </c>
      <c r="G4" s="8">
        <v>11.8</v>
      </c>
      <c r="H4" s="8">
        <v>10.25</v>
      </c>
      <c r="I4" s="31"/>
      <c r="J4" s="31"/>
      <c r="K4" s="37">
        <f t="shared" si="2"/>
        <v>42.75</v>
      </c>
      <c r="L4" s="38">
        <f t="shared" si="0"/>
        <v>12</v>
      </c>
      <c r="M4" s="9"/>
      <c r="R4" s="24"/>
    </row>
    <row r="5" spans="1:18" ht="15">
      <c r="A5" s="45"/>
      <c r="B5" s="26" t="s">
        <v>89</v>
      </c>
      <c r="C5" s="27" t="s">
        <v>90</v>
      </c>
      <c r="D5" s="7" t="str">
        <f t="shared" si="1"/>
        <v>1</v>
      </c>
      <c r="E5" s="8">
        <v>10.35</v>
      </c>
      <c r="F5" s="8">
        <v>9.75</v>
      </c>
      <c r="G5" s="8">
        <v>12.1</v>
      </c>
      <c r="H5" s="8">
        <v>10.95</v>
      </c>
      <c r="I5" s="31"/>
      <c r="J5" s="31"/>
      <c r="K5" s="37">
        <f t="shared" si="2"/>
        <v>43.150000000000006</v>
      </c>
      <c r="L5" s="38">
        <f t="shared" si="0"/>
        <v>10</v>
      </c>
      <c r="M5" s="9"/>
      <c r="R5" s="24"/>
    </row>
    <row r="6" spans="1:18" ht="15">
      <c r="A6" s="45"/>
      <c r="B6" s="26" t="s">
        <v>91</v>
      </c>
      <c r="C6" s="27" t="s">
        <v>92</v>
      </c>
      <c r="D6" s="7" t="str">
        <f t="shared" si="1"/>
        <v>1</v>
      </c>
      <c r="E6" s="8">
        <v>12.15</v>
      </c>
      <c r="F6" s="8">
        <v>11.95</v>
      </c>
      <c r="G6" s="8">
        <v>12.65</v>
      </c>
      <c r="H6" s="8">
        <v>12.15</v>
      </c>
      <c r="I6" s="31"/>
      <c r="J6" s="31"/>
      <c r="K6" s="37">
        <f t="shared" si="2"/>
        <v>48.9</v>
      </c>
      <c r="L6" s="38">
        <f t="shared" si="0"/>
        <v>1</v>
      </c>
      <c r="M6" s="9"/>
      <c r="R6" s="24"/>
    </row>
    <row r="7" spans="1:18" ht="15">
      <c r="A7" s="45"/>
      <c r="B7" s="26" t="s">
        <v>31</v>
      </c>
      <c r="C7" s="27" t="s">
        <v>43</v>
      </c>
      <c r="D7" s="7" t="str">
        <f t="shared" si="1"/>
        <v>1</v>
      </c>
      <c r="E7" s="8">
        <v>11.2</v>
      </c>
      <c r="F7" s="8">
        <v>10.55</v>
      </c>
      <c r="G7" s="8">
        <v>10.65</v>
      </c>
      <c r="H7" s="8">
        <v>10.7</v>
      </c>
      <c r="I7" s="31"/>
      <c r="J7" s="31"/>
      <c r="K7" s="37">
        <f t="shared" si="2"/>
        <v>43.099999999999994</v>
      </c>
      <c r="L7" s="38">
        <f t="shared" si="0"/>
        <v>11</v>
      </c>
      <c r="M7" s="9"/>
      <c r="R7" s="24"/>
    </row>
    <row r="8" spans="1:18" ht="15">
      <c r="A8" s="45"/>
      <c r="B8" s="26" t="s">
        <v>93</v>
      </c>
      <c r="C8" s="27" t="s">
        <v>94</v>
      </c>
      <c r="D8" s="7" t="str">
        <f aca="true" t="shared" si="3" ref="D8:D13">IF(B8="","","1")</f>
        <v>1</v>
      </c>
      <c r="E8" s="8">
        <v>11.75</v>
      </c>
      <c r="F8" s="8">
        <v>11.5</v>
      </c>
      <c r="G8" s="8">
        <v>12.05</v>
      </c>
      <c r="H8" s="8">
        <v>11.5</v>
      </c>
      <c r="I8" s="31"/>
      <c r="J8" s="31"/>
      <c r="K8" s="37">
        <f aca="true" t="shared" si="4" ref="K8:K13">IF(SUM(E8:H8)=0,"",SUM(E8:H8))</f>
        <v>46.8</v>
      </c>
      <c r="L8" s="38">
        <f t="shared" si="0"/>
        <v>3</v>
      </c>
      <c r="M8" s="9"/>
      <c r="R8" s="24"/>
    </row>
    <row r="9" spans="1:18" ht="15">
      <c r="A9" s="45"/>
      <c r="B9" s="26" t="s">
        <v>95</v>
      </c>
      <c r="C9" s="27" t="s">
        <v>50</v>
      </c>
      <c r="D9" s="7" t="str">
        <f t="shared" si="3"/>
        <v>1</v>
      </c>
      <c r="E9" s="8">
        <v>11.5</v>
      </c>
      <c r="F9" s="8">
        <v>10.85</v>
      </c>
      <c r="G9" s="8">
        <v>12.2</v>
      </c>
      <c r="H9" s="8">
        <v>10.95</v>
      </c>
      <c r="I9" s="31"/>
      <c r="J9" s="31"/>
      <c r="K9" s="37">
        <f t="shared" si="4"/>
        <v>45.5</v>
      </c>
      <c r="L9" s="38">
        <f t="shared" si="0"/>
        <v>6</v>
      </c>
      <c r="M9" s="9"/>
      <c r="R9" s="24"/>
    </row>
    <row r="10" spans="1:18" ht="15">
      <c r="A10" s="45"/>
      <c r="B10" s="26" t="s">
        <v>53</v>
      </c>
      <c r="C10" s="27" t="s">
        <v>96</v>
      </c>
      <c r="D10" s="7" t="str">
        <f t="shared" si="3"/>
        <v>1</v>
      </c>
      <c r="E10" s="8">
        <v>10.5</v>
      </c>
      <c r="F10" s="8">
        <v>10.75</v>
      </c>
      <c r="G10" s="8">
        <v>11.6</v>
      </c>
      <c r="H10" s="8">
        <v>11.65</v>
      </c>
      <c r="I10" s="31"/>
      <c r="J10" s="31"/>
      <c r="K10" s="37">
        <f t="shared" si="4"/>
        <v>44.5</v>
      </c>
      <c r="L10" s="38">
        <f t="shared" si="0"/>
        <v>9</v>
      </c>
      <c r="M10" s="9"/>
      <c r="R10" s="24"/>
    </row>
    <row r="11" spans="1:18" ht="15">
      <c r="A11" s="45"/>
      <c r="B11" s="26" t="s">
        <v>97</v>
      </c>
      <c r="C11" s="27" t="s">
        <v>98</v>
      </c>
      <c r="D11" s="7" t="str">
        <f t="shared" si="3"/>
        <v>1</v>
      </c>
      <c r="E11" s="8">
        <v>11.7</v>
      </c>
      <c r="F11" s="8">
        <v>11.05</v>
      </c>
      <c r="G11" s="8">
        <v>12</v>
      </c>
      <c r="H11" s="8">
        <v>11.45</v>
      </c>
      <c r="I11" s="31"/>
      <c r="J11" s="31"/>
      <c r="K11" s="37">
        <f t="shared" si="4"/>
        <v>46.2</v>
      </c>
      <c r="L11" s="38">
        <f t="shared" si="0"/>
        <v>4</v>
      </c>
      <c r="M11" s="9"/>
      <c r="R11" s="24"/>
    </row>
    <row r="12" spans="1:18" ht="15">
      <c r="A12" s="45"/>
      <c r="B12" s="26" t="s">
        <v>29</v>
      </c>
      <c r="C12" s="27" t="s">
        <v>99</v>
      </c>
      <c r="D12" s="7" t="str">
        <f t="shared" si="3"/>
        <v>1</v>
      </c>
      <c r="E12" s="8">
        <v>12.25</v>
      </c>
      <c r="F12" s="8">
        <v>11.75</v>
      </c>
      <c r="G12" s="8">
        <v>11.65</v>
      </c>
      <c r="H12" s="8">
        <v>10</v>
      </c>
      <c r="I12" s="31"/>
      <c r="J12" s="31"/>
      <c r="K12" s="37">
        <f t="shared" si="4"/>
        <v>45.65</v>
      </c>
      <c r="L12" s="38">
        <f t="shared" si="0"/>
        <v>5</v>
      </c>
      <c r="M12" s="9"/>
      <c r="R12" s="24"/>
    </row>
    <row r="13" spans="1:18" ht="15">
      <c r="A13" s="45"/>
      <c r="B13" s="26" t="s">
        <v>100</v>
      </c>
      <c r="C13" s="27" t="s">
        <v>101</v>
      </c>
      <c r="D13" s="7" t="str">
        <f t="shared" si="3"/>
        <v>1</v>
      </c>
      <c r="E13" s="8">
        <v>10.6</v>
      </c>
      <c r="F13" s="8">
        <v>9</v>
      </c>
      <c r="G13" s="8">
        <v>10.95</v>
      </c>
      <c r="H13" s="8">
        <v>11.5</v>
      </c>
      <c r="I13" s="31"/>
      <c r="J13" s="31"/>
      <c r="K13" s="37">
        <f t="shared" si="4"/>
        <v>42.05</v>
      </c>
      <c r="L13" s="38">
        <f t="shared" si="0"/>
        <v>14</v>
      </c>
      <c r="M13" s="9"/>
      <c r="R13" s="24"/>
    </row>
    <row r="14" spans="1:18" ht="15">
      <c r="A14" s="45"/>
      <c r="B14" s="26" t="s">
        <v>102</v>
      </c>
      <c r="C14" s="27" t="s">
        <v>103</v>
      </c>
      <c r="D14" s="7" t="str">
        <f t="shared" si="1"/>
        <v>1</v>
      </c>
      <c r="E14" s="8">
        <v>11.3</v>
      </c>
      <c r="F14" s="8">
        <v>10.6</v>
      </c>
      <c r="G14" s="8">
        <v>11.5</v>
      </c>
      <c r="H14" s="8">
        <v>11.55</v>
      </c>
      <c r="I14" s="31"/>
      <c r="J14" s="31"/>
      <c r="K14" s="37">
        <f t="shared" si="2"/>
        <v>44.95</v>
      </c>
      <c r="L14" s="38">
        <f t="shared" si="0"/>
        <v>8</v>
      </c>
      <c r="M14" s="9"/>
      <c r="R14" s="24"/>
    </row>
    <row r="15" spans="1:18" ht="15">
      <c r="A15" s="45"/>
      <c r="B15" s="26" t="s">
        <v>37</v>
      </c>
      <c r="C15" s="27" t="s">
        <v>39</v>
      </c>
      <c r="D15" s="7" t="str">
        <f t="shared" si="1"/>
        <v>1</v>
      </c>
      <c r="E15" s="8">
        <v>11.85</v>
      </c>
      <c r="F15" s="8">
        <v>11.65</v>
      </c>
      <c r="G15" s="8">
        <v>12.05</v>
      </c>
      <c r="H15" s="8">
        <v>11.85</v>
      </c>
      <c r="I15" s="31"/>
      <c r="J15" s="31"/>
      <c r="K15" s="37">
        <f t="shared" si="2"/>
        <v>47.4</v>
      </c>
      <c r="L15" s="38">
        <f t="shared" si="0"/>
        <v>2</v>
      </c>
      <c r="M15" s="9"/>
      <c r="R15" s="24"/>
    </row>
    <row r="16" spans="1:18" ht="15">
      <c r="A16" s="45"/>
      <c r="B16" s="26" t="s">
        <v>16</v>
      </c>
      <c r="C16" s="27" t="s">
        <v>52</v>
      </c>
      <c r="D16" s="7" t="str">
        <f t="shared" si="1"/>
        <v>1</v>
      </c>
      <c r="E16" s="8">
        <v>11.5</v>
      </c>
      <c r="F16" s="8">
        <v>10.95</v>
      </c>
      <c r="G16" s="8">
        <v>11.55</v>
      </c>
      <c r="H16" s="8">
        <v>11</v>
      </c>
      <c r="I16" s="31"/>
      <c r="J16" s="31"/>
      <c r="K16" s="37">
        <f t="shared" si="2"/>
        <v>45</v>
      </c>
      <c r="L16" s="38">
        <f t="shared" si="0"/>
        <v>7</v>
      </c>
      <c r="M16" s="9"/>
      <c r="R16" s="24"/>
    </row>
    <row r="17" spans="1:18" ht="15">
      <c r="A17" s="45"/>
      <c r="B17" s="26" t="s">
        <v>104</v>
      </c>
      <c r="C17" s="27" t="s">
        <v>105</v>
      </c>
      <c r="D17" s="7" t="str">
        <f t="shared" si="1"/>
        <v>1</v>
      </c>
      <c r="E17" s="8">
        <v>10.3</v>
      </c>
      <c r="F17" s="8">
        <v>9.6</v>
      </c>
      <c r="G17" s="8">
        <v>11.6</v>
      </c>
      <c r="H17" s="8">
        <v>10.8</v>
      </c>
      <c r="I17" s="31"/>
      <c r="J17" s="31"/>
      <c r="K17" s="37">
        <f t="shared" si="2"/>
        <v>42.3</v>
      </c>
      <c r="L17" s="38">
        <f t="shared" si="0"/>
        <v>13</v>
      </c>
      <c r="M17" s="9"/>
      <c r="R17" s="24"/>
    </row>
    <row r="18" spans="1:18" ht="15.75" thickBot="1">
      <c r="A18" s="46"/>
      <c r="B18" s="10"/>
      <c r="C18" s="11"/>
      <c r="D18" s="12">
        <f t="shared" si="1"/>
      </c>
      <c r="E18" s="13"/>
      <c r="F18" s="13"/>
      <c r="G18" s="13"/>
      <c r="H18" s="13"/>
      <c r="I18" s="32"/>
      <c r="J18" s="32"/>
      <c r="K18" s="39">
        <f t="shared" si="2"/>
      </c>
      <c r="L18" s="40">
        <f t="shared" si="0"/>
      </c>
      <c r="M18" s="14"/>
      <c r="R18" s="24"/>
    </row>
    <row r="19" spans="1:18" ht="15">
      <c r="A19" s="47" t="e">
        <f>#REF!</f>
        <v>#REF!</v>
      </c>
      <c r="B19" s="34" t="s">
        <v>44</v>
      </c>
      <c r="C19" s="35" t="s">
        <v>45</v>
      </c>
      <c r="D19" s="28" t="str">
        <f>IF(B19="","","2")</f>
        <v>2</v>
      </c>
      <c r="E19" s="29">
        <v>13.9</v>
      </c>
      <c r="F19" s="29">
        <v>13.3</v>
      </c>
      <c r="G19" s="29">
        <v>13</v>
      </c>
      <c r="H19" s="29">
        <v>12.8</v>
      </c>
      <c r="I19" s="30"/>
      <c r="J19" s="30"/>
      <c r="K19" s="41">
        <f t="shared" si="2"/>
        <v>53</v>
      </c>
      <c r="L19" s="42">
        <f aca="true" t="shared" si="5" ref="L19:L29">IF(ISERROR(RANK(K19,$K$19:$K$29)),"",RANK(K19,$K$19:$K$29))</f>
        <v>5</v>
      </c>
      <c r="M19" s="25"/>
      <c r="R19" s="24"/>
    </row>
    <row r="20" spans="1:18" ht="15">
      <c r="A20" s="48"/>
      <c r="B20" s="26" t="s">
        <v>86</v>
      </c>
      <c r="C20" s="27" t="s">
        <v>87</v>
      </c>
      <c r="D20" s="28" t="str">
        <f aca="true" t="shared" si="6" ref="D20:D29">IF(B20="","","2")</f>
        <v>2</v>
      </c>
      <c r="E20" s="29">
        <v>13.5</v>
      </c>
      <c r="F20" s="29">
        <v>13.3</v>
      </c>
      <c r="G20" s="29">
        <v>13.1</v>
      </c>
      <c r="H20" s="29">
        <v>12.4</v>
      </c>
      <c r="I20" s="30"/>
      <c r="J20" s="30"/>
      <c r="K20" s="41">
        <f t="shared" si="2"/>
        <v>52.3</v>
      </c>
      <c r="L20" s="42">
        <f t="shared" si="5"/>
        <v>6</v>
      </c>
      <c r="M20" s="25"/>
      <c r="R20" s="24"/>
    </row>
    <row r="21" spans="1:18" ht="15">
      <c r="A21" s="48"/>
      <c r="B21" s="26" t="s">
        <v>12</v>
      </c>
      <c r="C21" s="27" t="s">
        <v>13</v>
      </c>
      <c r="D21" s="28" t="str">
        <f t="shared" si="6"/>
        <v>2</v>
      </c>
      <c r="E21" s="29">
        <v>14.4</v>
      </c>
      <c r="F21" s="29">
        <v>14</v>
      </c>
      <c r="G21" s="29">
        <v>13.8</v>
      </c>
      <c r="H21" s="29">
        <v>14.3</v>
      </c>
      <c r="I21" s="30"/>
      <c r="J21" s="30"/>
      <c r="K21" s="41">
        <f t="shared" si="2"/>
        <v>56.5</v>
      </c>
      <c r="L21" s="42">
        <f t="shared" si="5"/>
        <v>1</v>
      </c>
      <c r="M21" s="25"/>
      <c r="R21" s="24"/>
    </row>
    <row r="22" spans="1:18" ht="15">
      <c r="A22" s="48"/>
      <c r="B22" s="26" t="s">
        <v>37</v>
      </c>
      <c r="C22" s="27" t="s">
        <v>38</v>
      </c>
      <c r="D22" s="28" t="str">
        <f t="shared" si="6"/>
        <v>2</v>
      </c>
      <c r="E22" s="29">
        <v>13.3</v>
      </c>
      <c r="F22" s="29">
        <v>13.2</v>
      </c>
      <c r="G22" s="29">
        <v>13.1</v>
      </c>
      <c r="H22" s="29">
        <v>12.6</v>
      </c>
      <c r="I22" s="30"/>
      <c r="J22" s="30"/>
      <c r="K22" s="41">
        <f t="shared" si="2"/>
        <v>52.2</v>
      </c>
      <c r="L22" s="42">
        <f t="shared" si="5"/>
        <v>7</v>
      </c>
      <c r="M22" s="25"/>
      <c r="R22" s="24"/>
    </row>
    <row r="23" spans="1:18" ht="15">
      <c r="A23" s="48"/>
      <c r="B23" s="26" t="s">
        <v>115</v>
      </c>
      <c r="C23" s="27" t="s">
        <v>13</v>
      </c>
      <c r="D23" s="28" t="str">
        <f t="shared" si="6"/>
        <v>2</v>
      </c>
      <c r="E23" s="29">
        <v>14.4</v>
      </c>
      <c r="F23" s="29">
        <v>13.1</v>
      </c>
      <c r="G23" s="29">
        <v>14.3</v>
      </c>
      <c r="H23" s="29">
        <v>13.4</v>
      </c>
      <c r="I23" s="30"/>
      <c r="J23" s="30"/>
      <c r="K23" s="41">
        <f t="shared" si="2"/>
        <v>55.199999999999996</v>
      </c>
      <c r="L23" s="42">
        <f t="shared" si="5"/>
        <v>3</v>
      </c>
      <c r="M23" s="25"/>
      <c r="R23" s="24"/>
    </row>
    <row r="24" spans="1:18" ht="15">
      <c r="A24" s="48"/>
      <c r="B24" s="26" t="s">
        <v>27</v>
      </c>
      <c r="C24" s="27" t="s">
        <v>39</v>
      </c>
      <c r="D24" s="7" t="str">
        <f t="shared" si="6"/>
        <v>2</v>
      </c>
      <c r="E24" s="8">
        <v>13.8</v>
      </c>
      <c r="F24" s="8">
        <v>12.4</v>
      </c>
      <c r="G24" s="8">
        <v>12</v>
      </c>
      <c r="H24" s="8">
        <v>13.3</v>
      </c>
      <c r="I24" s="31"/>
      <c r="J24" s="31"/>
      <c r="K24" s="37">
        <f t="shared" si="2"/>
        <v>51.5</v>
      </c>
      <c r="L24" s="38">
        <f t="shared" si="5"/>
        <v>8</v>
      </c>
      <c r="M24" s="9"/>
      <c r="R24" s="24"/>
    </row>
    <row r="25" spans="1:18" ht="15">
      <c r="A25" s="48"/>
      <c r="B25" s="26" t="s">
        <v>40</v>
      </c>
      <c r="C25" s="27" t="s">
        <v>41</v>
      </c>
      <c r="D25" s="7" t="str">
        <f t="shared" si="6"/>
        <v>2</v>
      </c>
      <c r="E25" s="8">
        <v>13.1</v>
      </c>
      <c r="F25" s="8">
        <v>12.2</v>
      </c>
      <c r="G25" s="8">
        <v>12.9</v>
      </c>
      <c r="H25" s="8">
        <v>13</v>
      </c>
      <c r="I25" s="31"/>
      <c r="J25" s="31"/>
      <c r="K25" s="37">
        <f t="shared" si="2"/>
        <v>51.199999999999996</v>
      </c>
      <c r="L25" s="38">
        <f t="shared" si="5"/>
        <v>9</v>
      </c>
      <c r="M25" s="9"/>
      <c r="R25" s="24"/>
    </row>
    <row r="26" spans="1:18" ht="15">
      <c r="A26" s="48"/>
      <c r="B26" s="26" t="s">
        <v>69</v>
      </c>
      <c r="C26" s="27" t="s">
        <v>11</v>
      </c>
      <c r="D26" s="7" t="str">
        <f t="shared" si="6"/>
        <v>2</v>
      </c>
      <c r="E26" s="8">
        <v>13.9</v>
      </c>
      <c r="F26" s="8">
        <v>13.8</v>
      </c>
      <c r="G26" s="8">
        <v>14</v>
      </c>
      <c r="H26" s="8">
        <v>13.7</v>
      </c>
      <c r="I26" s="31"/>
      <c r="J26" s="31"/>
      <c r="K26" s="37">
        <f t="shared" si="2"/>
        <v>55.400000000000006</v>
      </c>
      <c r="L26" s="38">
        <f t="shared" si="5"/>
        <v>2</v>
      </c>
      <c r="M26" s="9"/>
      <c r="R26" s="24"/>
    </row>
    <row r="27" spans="1:18" ht="15">
      <c r="A27" s="48"/>
      <c r="B27" s="26" t="s">
        <v>42</v>
      </c>
      <c r="C27" s="27" t="s">
        <v>43</v>
      </c>
      <c r="D27" s="7" t="str">
        <f t="shared" si="6"/>
        <v>2</v>
      </c>
      <c r="E27" s="8">
        <v>13.5</v>
      </c>
      <c r="F27" s="8">
        <v>13.2</v>
      </c>
      <c r="G27" s="8">
        <v>14.4</v>
      </c>
      <c r="H27" s="8">
        <v>13.8</v>
      </c>
      <c r="I27" s="31"/>
      <c r="J27" s="31"/>
      <c r="K27" s="37">
        <f t="shared" si="2"/>
        <v>54.900000000000006</v>
      </c>
      <c r="L27" s="38">
        <f t="shared" si="5"/>
        <v>4</v>
      </c>
      <c r="M27" s="9"/>
      <c r="R27" s="24"/>
    </row>
    <row r="28" spans="1:18" ht="15">
      <c r="A28" s="48"/>
      <c r="B28" s="26"/>
      <c r="C28" s="27"/>
      <c r="D28" s="7">
        <f t="shared" si="6"/>
      </c>
      <c r="E28" s="8"/>
      <c r="F28" s="8"/>
      <c r="G28" s="8"/>
      <c r="H28" s="8"/>
      <c r="I28" s="31"/>
      <c r="J28" s="31"/>
      <c r="K28" s="37">
        <f t="shared" si="2"/>
      </c>
      <c r="L28" s="38">
        <f t="shared" si="5"/>
      </c>
      <c r="M28" s="9"/>
      <c r="R28" s="24"/>
    </row>
    <row r="29" spans="1:18" ht="15.75" thickBot="1">
      <c r="A29" s="49"/>
      <c r="B29" s="10"/>
      <c r="C29" s="11"/>
      <c r="D29" s="12">
        <f t="shared" si="6"/>
      </c>
      <c r="E29" s="13"/>
      <c r="F29" s="13"/>
      <c r="G29" s="13"/>
      <c r="H29" s="13"/>
      <c r="I29" s="32"/>
      <c r="J29" s="32"/>
      <c r="K29" s="39">
        <f t="shared" si="2"/>
      </c>
      <c r="L29" s="40">
        <f t="shared" si="5"/>
      </c>
      <c r="M29" s="14"/>
      <c r="R29" s="24"/>
    </row>
    <row r="30" spans="1:18" ht="15">
      <c r="A30" s="50" t="e">
        <f>#REF!</f>
        <v>#REF!</v>
      </c>
      <c r="B30" s="34" t="s">
        <v>14</v>
      </c>
      <c r="C30" s="35" t="s">
        <v>15</v>
      </c>
      <c r="D30" s="7" t="str">
        <f>IF(B30="","","3")</f>
        <v>3</v>
      </c>
      <c r="E30" s="8">
        <v>15.6</v>
      </c>
      <c r="F30" s="8">
        <v>15.2</v>
      </c>
      <c r="G30" s="8">
        <v>15.5</v>
      </c>
      <c r="H30" s="8">
        <v>15.5</v>
      </c>
      <c r="I30" s="8"/>
      <c r="J30" s="8"/>
      <c r="K30" s="37">
        <f aca="true" t="shared" si="7" ref="K30:K51">IF(SUM(E30:J30)=0,"",SUM(E30:J30))</f>
        <v>61.8</v>
      </c>
      <c r="L30" s="38">
        <f aca="true" t="shared" si="8" ref="L30:L40">IF(ISERROR(RANK(K30,$K$30:$K$40)),"",RANK(K30,$K$30:$K$40))</f>
        <v>1</v>
      </c>
      <c r="M30" s="25"/>
      <c r="R30" s="24"/>
    </row>
    <row r="31" spans="1:18" ht="15">
      <c r="A31" s="51"/>
      <c r="B31" s="26" t="s">
        <v>46</v>
      </c>
      <c r="C31" s="27" t="s">
        <v>47</v>
      </c>
      <c r="D31" s="7" t="str">
        <f aca="true" t="shared" si="9" ref="D31:D40">IF(B31="","","3")</f>
        <v>3</v>
      </c>
      <c r="E31" s="8">
        <v>15.5</v>
      </c>
      <c r="F31" s="8">
        <v>15.4</v>
      </c>
      <c r="G31" s="8">
        <v>15.5</v>
      </c>
      <c r="H31" s="8">
        <v>15.4</v>
      </c>
      <c r="I31" s="8"/>
      <c r="J31" s="8"/>
      <c r="K31" s="37">
        <f t="shared" si="7"/>
        <v>61.8</v>
      </c>
      <c r="L31" s="38">
        <f t="shared" si="8"/>
        <v>1</v>
      </c>
      <c r="M31" s="9"/>
      <c r="R31" s="24"/>
    </row>
    <row r="32" spans="1:18" ht="15">
      <c r="A32" s="51"/>
      <c r="B32" s="26" t="s">
        <v>49</v>
      </c>
      <c r="C32" s="27" t="s">
        <v>50</v>
      </c>
      <c r="D32" s="7" t="str">
        <f t="shared" si="9"/>
        <v>3</v>
      </c>
      <c r="E32" s="8">
        <v>15.3</v>
      </c>
      <c r="F32" s="8">
        <v>15.4</v>
      </c>
      <c r="G32" s="8">
        <v>15.2</v>
      </c>
      <c r="H32" s="8">
        <v>14.9</v>
      </c>
      <c r="I32" s="8"/>
      <c r="J32" s="8"/>
      <c r="K32" s="37">
        <f>IF(SUM(E32:J32)=0,"",SUM(E32:J32))</f>
        <v>60.800000000000004</v>
      </c>
      <c r="L32" s="38">
        <f t="shared" si="8"/>
        <v>3</v>
      </c>
      <c r="M32" s="9"/>
      <c r="R32" s="24"/>
    </row>
    <row r="33" spans="1:18" ht="15">
      <c r="A33" s="51"/>
      <c r="B33" s="26" t="s">
        <v>9</v>
      </c>
      <c r="C33" s="27" t="s">
        <v>10</v>
      </c>
      <c r="D33" s="7" t="str">
        <f t="shared" si="9"/>
        <v>3</v>
      </c>
      <c r="E33" s="8">
        <v>14.7</v>
      </c>
      <c r="F33" s="8">
        <v>13.8</v>
      </c>
      <c r="G33" s="8">
        <v>15.3</v>
      </c>
      <c r="H33" s="8">
        <v>13.7</v>
      </c>
      <c r="I33" s="8"/>
      <c r="J33" s="8"/>
      <c r="K33" s="37">
        <f>IF(SUM(E33:J33)=0,"",SUM(E33:J33))</f>
        <v>57.5</v>
      </c>
      <c r="L33" s="38">
        <f t="shared" si="8"/>
        <v>4</v>
      </c>
      <c r="M33" s="9"/>
      <c r="R33" s="24"/>
    </row>
    <row r="34" spans="1:18" ht="15">
      <c r="A34" s="51"/>
      <c r="B34" s="26"/>
      <c r="C34" s="27"/>
      <c r="D34" s="7">
        <f t="shared" si="9"/>
      </c>
      <c r="E34" s="8"/>
      <c r="F34" s="8"/>
      <c r="G34" s="8"/>
      <c r="H34" s="8"/>
      <c r="I34" s="8"/>
      <c r="J34" s="8"/>
      <c r="K34" s="37">
        <f>IF(SUM(E34:J34)=0,"",SUM(E34:J34))</f>
      </c>
      <c r="L34" s="38">
        <f t="shared" si="8"/>
      </c>
      <c r="M34" s="9"/>
      <c r="R34" s="24"/>
    </row>
    <row r="35" spans="1:18" ht="15">
      <c r="A35" s="51"/>
      <c r="B35" s="26"/>
      <c r="C35" s="27"/>
      <c r="D35" s="7">
        <f t="shared" si="9"/>
      </c>
      <c r="E35" s="8"/>
      <c r="F35" s="8"/>
      <c r="G35" s="8"/>
      <c r="H35" s="8"/>
      <c r="I35" s="8"/>
      <c r="J35" s="8"/>
      <c r="K35" s="37">
        <f>IF(SUM(E35:J35)=0,"",SUM(E35:J35))</f>
      </c>
      <c r="L35" s="38">
        <f t="shared" si="8"/>
      </c>
      <c r="M35" s="9"/>
      <c r="R35" s="24"/>
    </row>
    <row r="36" spans="1:18" ht="15" hidden="1">
      <c r="A36" s="51"/>
      <c r="B36" s="26"/>
      <c r="C36" s="27"/>
      <c r="D36" s="7">
        <f t="shared" si="9"/>
      </c>
      <c r="E36" s="8"/>
      <c r="F36" s="8"/>
      <c r="G36" s="8"/>
      <c r="H36" s="8"/>
      <c r="I36" s="8"/>
      <c r="J36" s="8"/>
      <c r="K36" s="37">
        <f t="shared" si="7"/>
      </c>
      <c r="L36" s="38">
        <f t="shared" si="8"/>
      </c>
      <c r="M36" s="9"/>
      <c r="R36" s="24"/>
    </row>
    <row r="37" spans="1:18" ht="15" hidden="1">
      <c r="A37" s="51"/>
      <c r="B37" s="26"/>
      <c r="C37" s="27"/>
      <c r="D37" s="7">
        <f t="shared" si="9"/>
      </c>
      <c r="E37" s="8"/>
      <c r="F37" s="8"/>
      <c r="G37" s="8"/>
      <c r="H37" s="8"/>
      <c r="I37" s="8"/>
      <c r="J37" s="8"/>
      <c r="K37" s="37">
        <f t="shared" si="7"/>
      </c>
      <c r="L37" s="38">
        <f t="shared" si="8"/>
      </c>
      <c r="M37" s="9"/>
      <c r="R37" s="24"/>
    </row>
    <row r="38" spans="1:18" ht="15" hidden="1">
      <c r="A38" s="51"/>
      <c r="B38" s="26"/>
      <c r="C38" s="27"/>
      <c r="D38" s="7">
        <f t="shared" si="9"/>
      </c>
      <c r="E38" s="8"/>
      <c r="F38" s="8"/>
      <c r="G38" s="8"/>
      <c r="H38" s="8"/>
      <c r="I38" s="8"/>
      <c r="J38" s="8"/>
      <c r="K38" s="37">
        <f t="shared" si="7"/>
      </c>
      <c r="L38" s="38">
        <f t="shared" si="8"/>
      </c>
      <c r="M38" s="9"/>
      <c r="R38" s="24"/>
    </row>
    <row r="39" spans="1:18" ht="15" hidden="1">
      <c r="A39" s="51"/>
      <c r="B39" s="26"/>
      <c r="C39" s="27"/>
      <c r="D39" s="7">
        <f t="shared" si="9"/>
      </c>
      <c r="E39" s="8"/>
      <c r="F39" s="8"/>
      <c r="G39" s="8"/>
      <c r="H39" s="8"/>
      <c r="I39" s="8"/>
      <c r="J39" s="8"/>
      <c r="K39" s="37">
        <f t="shared" si="7"/>
      </c>
      <c r="L39" s="38">
        <f t="shared" si="8"/>
      </c>
      <c r="M39" s="9"/>
      <c r="R39" s="24"/>
    </row>
    <row r="40" spans="1:18" ht="15.75" thickBot="1">
      <c r="A40" s="52"/>
      <c r="B40" s="10"/>
      <c r="C40" s="11"/>
      <c r="D40" s="12">
        <f t="shared" si="9"/>
      </c>
      <c r="E40" s="13"/>
      <c r="F40" s="13"/>
      <c r="G40" s="13"/>
      <c r="H40" s="13"/>
      <c r="I40" s="13"/>
      <c r="J40" s="13"/>
      <c r="K40" s="39">
        <f t="shared" si="7"/>
      </c>
      <c r="L40" s="40">
        <f t="shared" si="8"/>
      </c>
      <c r="M40" s="14"/>
      <c r="R40" s="24"/>
    </row>
    <row r="41" spans="1:18" ht="15">
      <c r="A41" s="53" t="e">
        <f>#REF!</f>
        <v>#REF!</v>
      </c>
      <c r="B41" s="34" t="s">
        <v>46</v>
      </c>
      <c r="C41" s="35" t="s">
        <v>57</v>
      </c>
      <c r="D41" s="15" t="str">
        <f>IF(B41="","","4")</f>
        <v>4</v>
      </c>
      <c r="E41" s="16">
        <v>16.55</v>
      </c>
      <c r="F41" s="16">
        <v>16.2</v>
      </c>
      <c r="G41" s="16">
        <v>16.5</v>
      </c>
      <c r="H41" s="16">
        <v>16.6</v>
      </c>
      <c r="I41" s="16"/>
      <c r="J41" s="16"/>
      <c r="K41" s="43">
        <f t="shared" si="7"/>
        <v>65.85</v>
      </c>
      <c r="L41" s="42">
        <f aca="true" t="shared" si="10" ref="L41:L51">IF(ISERROR(RANK(K41,$K$41:$K$51)),"",RANK(K41,$K$41:$K$51))</f>
        <v>1</v>
      </c>
      <c r="M41" s="17"/>
      <c r="R41" s="24"/>
    </row>
    <row r="42" spans="1:18" ht="15">
      <c r="A42" s="54"/>
      <c r="B42" s="26" t="s">
        <v>55</v>
      </c>
      <c r="C42" s="27" t="s">
        <v>56</v>
      </c>
      <c r="D42" s="15" t="str">
        <f aca="true" t="shared" si="11" ref="D42:D51">IF(B42="","","4")</f>
        <v>4</v>
      </c>
      <c r="E42" s="16">
        <v>15.75</v>
      </c>
      <c r="F42" s="16">
        <v>13.9</v>
      </c>
      <c r="G42" s="16">
        <v>15.5</v>
      </c>
      <c r="H42" s="16">
        <v>15.6</v>
      </c>
      <c r="I42" s="16"/>
      <c r="J42" s="16"/>
      <c r="K42" s="43">
        <f t="shared" si="7"/>
        <v>60.75</v>
      </c>
      <c r="L42" s="42">
        <f t="shared" si="10"/>
        <v>5</v>
      </c>
      <c r="M42" s="17"/>
      <c r="R42" s="24"/>
    </row>
    <row r="43" spans="1:18" ht="15">
      <c r="A43" s="54"/>
      <c r="B43" s="26" t="s">
        <v>51</v>
      </c>
      <c r="C43" s="27" t="s">
        <v>52</v>
      </c>
      <c r="D43" s="15" t="str">
        <f t="shared" si="11"/>
        <v>4</v>
      </c>
      <c r="E43" s="16">
        <v>15.75</v>
      </c>
      <c r="F43" s="16">
        <v>14.9</v>
      </c>
      <c r="G43" s="16">
        <v>15.65</v>
      </c>
      <c r="H43" s="16">
        <v>15.4</v>
      </c>
      <c r="I43" s="16"/>
      <c r="J43" s="16"/>
      <c r="K43" s="43">
        <f t="shared" si="7"/>
        <v>61.699999999999996</v>
      </c>
      <c r="L43" s="42">
        <f t="shared" si="10"/>
        <v>4</v>
      </c>
      <c r="M43" s="17"/>
      <c r="R43" s="24"/>
    </row>
    <row r="44" spans="1:18" ht="15">
      <c r="A44" s="54"/>
      <c r="B44" s="26" t="s">
        <v>53</v>
      </c>
      <c r="C44" s="27" t="s">
        <v>54</v>
      </c>
      <c r="D44" s="15" t="str">
        <f>IF(B44="","","4")</f>
        <v>4</v>
      </c>
      <c r="E44" s="16">
        <v>16.55</v>
      </c>
      <c r="F44" s="16">
        <v>15.7</v>
      </c>
      <c r="G44" s="16">
        <v>16.25</v>
      </c>
      <c r="H44" s="16">
        <v>16.4</v>
      </c>
      <c r="I44" s="16"/>
      <c r="J44" s="16"/>
      <c r="K44" s="43">
        <f t="shared" si="7"/>
        <v>64.9</v>
      </c>
      <c r="L44" s="42">
        <f t="shared" si="10"/>
        <v>2</v>
      </c>
      <c r="M44" s="17"/>
      <c r="R44" s="24"/>
    </row>
    <row r="45" spans="1:18" ht="15">
      <c r="A45" s="54"/>
      <c r="B45" s="26" t="s">
        <v>16</v>
      </c>
      <c r="C45" s="27" t="s">
        <v>17</v>
      </c>
      <c r="D45" s="15" t="str">
        <f t="shared" si="11"/>
        <v>4</v>
      </c>
      <c r="E45" s="16">
        <v>16.3</v>
      </c>
      <c r="F45" s="16">
        <v>15.3</v>
      </c>
      <c r="G45" s="16">
        <v>16</v>
      </c>
      <c r="H45" s="16">
        <v>16.15</v>
      </c>
      <c r="I45" s="16"/>
      <c r="J45" s="16"/>
      <c r="K45" s="43">
        <f t="shared" si="7"/>
        <v>63.75</v>
      </c>
      <c r="L45" s="42">
        <f t="shared" si="10"/>
        <v>3</v>
      </c>
      <c r="M45" s="17"/>
      <c r="R45" s="24"/>
    </row>
    <row r="46" spans="1:18" ht="15">
      <c r="A46" s="54"/>
      <c r="B46" s="26"/>
      <c r="C46" s="27"/>
      <c r="D46" s="15">
        <f t="shared" si="11"/>
      </c>
      <c r="E46" s="16"/>
      <c r="F46" s="16"/>
      <c r="G46" s="16"/>
      <c r="H46" s="16"/>
      <c r="I46" s="16"/>
      <c r="J46" s="16"/>
      <c r="K46" s="43">
        <f t="shared" si="7"/>
      </c>
      <c r="L46" s="42">
        <f t="shared" si="10"/>
      </c>
      <c r="M46" s="17"/>
      <c r="R46" s="24"/>
    </row>
    <row r="47" spans="1:18" ht="15">
      <c r="A47" s="54"/>
      <c r="B47" s="26"/>
      <c r="C47" s="27"/>
      <c r="D47" s="15">
        <f t="shared" si="11"/>
      </c>
      <c r="E47" s="16"/>
      <c r="F47" s="16"/>
      <c r="G47" s="16"/>
      <c r="H47" s="16"/>
      <c r="I47" s="16"/>
      <c r="J47" s="16"/>
      <c r="K47" s="43">
        <f t="shared" si="7"/>
      </c>
      <c r="L47" s="42">
        <f t="shared" si="10"/>
      </c>
      <c r="M47" s="17"/>
      <c r="R47" s="24"/>
    </row>
    <row r="48" spans="1:18" ht="15" hidden="1">
      <c r="A48" s="54"/>
      <c r="B48" s="26"/>
      <c r="C48" s="27"/>
      <c r="D48" s="15">
        <f t="shared" si="11"/>
      </c>
      <c r="E48" s="16"/>
      <c r="F48" s="16"/>
      <c r="G48" s="16"/>
      <c r="H48" s="16"/>
      <c r="I48" s="16"/>
      <c r="J48" s="16"/>
      <c r="K48" s="43">
        <f t="shared" si="7"/>
      </c>
      <c r="L48" s="42">
        <f t="shared" si="10"/>
      </c>
      <c r="M48" s="17"/>
      <c r="R48" s="24"/>
    </row>
    <row r="49" spans="1:18" ht="15" hidden="1">
      <c r="A49" s="54"/>
      <c r="B49" s="26"/>
      <c r="C49" s="27"/>
      <c r="D49" s="15">
        <f t="shared" si="11"/>
      </c>
      <c r="E49" s="16"/>
      <c r="F49" s="16"/>
      <c r="G49" s="16"/>
      <c r="H49" s="16"/>
      <c r="I49" s="16"/>
      <c r="J49" s="16"/>
      <c r="K49" s="43">
        <f t="shared" si="7"/>
      </c>
      <c r="L49" s="42">
        <f t="shared" si="10"/>
      </c>
      <c r="M49" s="17"/>
      <c r="R49" s="24"/>
    </row>
    <row r="50" spans="1:18" ht="15" hidden="1">
      <c r="A50" s="54"/>
      <c r="B50" s="26"/>
      <c r="C50" s="27"/>
      <c r="D50" s="7">
        <f t="shared" si="11"/>
      </c>
      <c r="E50" s="8"/>
      <c r="F50" s="8"/>
      <c r="G50" s="8"/>
      <c r="H50" s="8"/>
      <c r="I50" s="8"/>
      <c r="J50" s="8"/>
      <c r="K50" s="37">
        <f t="shared" si="7"/>
      </c>
      <c r="L50" s="38">
        <f t="shared" si="10"/>
      </c>
      <c r="M50" s="9"/>
      <c r="R50" s="24"/>
    </row>
    <row r="51" spans="1:18" ht="15.75" thickBot="1">
      <c r="A51" s="55"/>
      <c r="B51" s="10"/>
      <c r="C51" s="11"/>
      <c r="D51" s="12">
        <f t="shared" si="11"/>
      </c>
      <c r="E51" s="13"/>
      <c r="F51" s="13"/>
      <c r="G51" s="13"/>
      <c r="H51" s="13"/>
      <c r="I51" s="13"/>
      <c r="J51" s="13"/>
      <c r="K51" s="39">
        <f t="shared" si="7"/>
      </c>
      <c r="L51" s="40">
        <f t="shared" si="10"/>
      </c>
      <c r="M51" s="14"/>
      <c r="R51" s="24"/>
    </row>
    <row r="52" spans="2:18" s="20" customFormat="1" ht="15">
      <c r="B52" s="36"/>
      <c r="C52" s="36"/>
      <c r="D52" s="19"/>
      <c r="E52" s="18"/>
      <c r="F52" s="18"/>
      <c r="G52" s="18"/>
      <c r="H52" s="18"/>
      <c r="I52" s="18"/>
      <c r="J52" s="18"/>
      <c r="K52" s="18"/>
      <c r="L52" s="18"/>
      <c r="M52" s="19"/>
      <c r="R52" s="33"/>
    </row>
    <row r="53" ht="15">
      <c r="R53" s="24"/>
    </row>
  </sheetData>
  <mergeCells count="4">
    <mergeCell ref="A2:A18"/>
    <mergeCell ref="A19:A29"/>
    <mergeCell ref="A30:A40"/>
    <mergeCell ref="A41:A51"/>
  </mergeCells>
  <conditionalFormatting sqref="B2:C51">
    <cfRule type="expression" priority="1" dxfId="0" stopIfTrue="1">
      <formula>$S2=""</formula>
    </cfRule>
  </conditionalFormatting>
  <printOptions/>
  <pageMargins left="0.54" right="0.33" top="0.53" bottom="0.24" header="0.4921259845" footer="0.21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="85" zoomScaleNormal="85" workbookViewId="0" topLeftCell="A1">
      <selection activeCell="M4" sqref="M4"/>
    </sheetView>
  </sheetViews>
  <sheetFormatPr defaultColWidth="11.421875" defaultRowHeight="12.75"/>
  <cols>
    <col min="1" max="1" width="5.7109375" style="6" customWidth="1"/>
    <col min="2" max="3" width="14.421875" style="6" customWidth="1"/>
    <col min="4" max="4" width="9.00390625" style="24" bestFit="1" customWidth="1"/>
    <col min="5" max="10" width="11.7109375" style="6" customWidth="1"/>
    <col min="11" max="11" width="9.28125" style="6" bestFit="1" customWidth="1"/>
    <col min="12" max="12" width="3.28125" style="6" customWidth="1"/>
    <col min="13" max="13" width="22.00390625" style="6" bestFit="1" customWidth="1"/>
    <col min="14" max="16384" width="11.421875" style="6" customWidth="1"/>
  </cols>
  <sheetData>
    <row r="1" spans="2:11" ht="16.5" thickBot="1">
      <c r="B1" s="1" t="s">
        <v>0</v>
      </c>
      <c r="C1" s="2" t="s">
        <v>2</v>
      </c>
      <c r="D1" s="3" t="s">
        <v>1</v>
      </c>
      <c r="E1" s="2" t="s">
        <v>18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  <c r="K1" s="5"/>
    </row>
    <row r="2" spans="1:16" ht="15">
      <c r="A2" s="56" t="e">
        <f>#REF!</f>
        <v>#REF!</v>
      </c>
      <c r="B2" s="26" t="s">
        <v>76</v>
      </c>
      <c r="C2" s="27" t="s">
        <v>77</v>
      </c>
      <c r="D2" s="7" t="str">
        <f aca="true" t="shared" si="0" ref="D2:D12">IF(B2="","","5")</f>
        <v>5</v>
      </c>
      <c r="E2" s="8">
        <v>10.5</v>
      </c>
      <c r="F2" s="8">
        <v>10.5</v>
      </c>
      <c r="G2" s="8">
        <v>11</v>
      </c>
      <c r="H2" s="8">
        <v>10.7</v>
      </c>
      <c r="I2" s="37">
        <f>IF(SUM(E2:H2)=0,"",SUM(E2:H2))</f>
        <v>42.7</v>
      </c>
      <c r="J2" s="38">
        <f aca="true" t="shared" si="1" ref="J2:J12">IF(ISERROR(RANK(I2,$I$2:$I$12)),"",RANK(I2,$I$2:$I$12))</f>
        <v>3</v>
      </c>
      <c r="K2" s="9"/>
      <c r="P2" s="24"/>
    </row>
    <row r="3" spans="1:16" ht="15">
      <c r="A3" s="45"/>
      <c r="B3" s="26" t="s">
        <v>78</v>
      </c>
      <c r="C3" s="27" t="s">
        <v>79</v>
      </c>
      <c r="D3" s="7" t="str">
        <f t="shared" si="0"/>
        <v>5</v>
      </c>
      <c r="E3" s="8">
        <v>11.3</v>
      </c>
      <c r="F3" s="8">
        <v>10.8</v>
      </c>
      <c r="G3" s="8">
        <v>11.05</v>
      </c>
      <c r="H3" s="8">
        <v>11</v>
      </c>
      <c r="I3" s="37">
        <f aca="true" t="shared" si="2" ref="I3:I56">IF(SUM(E3:H3)=0,"",SUM(E3:H3))</f>
        <v>44.150000000000006</v>
      </c>
      <c r="J3" s="38">
        <f>IF(ISERROR(RANK(I3,$I$2:$I$12)),"",RANK(I3,$I$2:$I$12))</f>
        <v>2</v>
      </c>
      <c r="K3" s="9"/>
      <c r="P3" s="24"/>
    </row>
    <row r="4" spans="1:16" ht="15">
      <c r="A4" s="45"/>
      <c r="B4" s="26" t="s">
        <v>53</v>
      </c>
      <c r="C4" s="27" t="s">
        <v>81</v>
      </c>
      <c r="D4" s="7" t="str">
        <f t="shared" si="0"/>
        <v>5</v>
      </c>
      <c r="E4" s="8">
        <v>10.3</v>
      </c>
      <c r="F4" s="8">
        <v>9.7</v>
      </c>
      <c r="G4" s="8">
        <v>10.25</v>
      </c>
      <c r="H4" s="8">
        <v>9.35</v>
      </c>
      <c r="I4" s="37">
        <f>IF(SUM(E4:H4)=0,"",SUM(E4:H4))</f>
        <v>39.6</v>
      </c>
      <c r="J4" s="38">
        <f t="shared" si="1"/>
        <v>6</v>
      </c>
      <c r="K4" s="9"/>
      <c r="P4" s="24"/>
    </row>
    <row r="5" spans="1:16" ht="15">
      <c r="A5" s="45"/>
      <c r="B5" s="26" t="s">
        <v>82</v>
      </c>
      <c r="C5" s="27" t="s">
        <v>83</v>
      </c>
      <c r="D5" s="7" t="str">
        <f t="shared" si="0"/>
        <v>5</v>
      </c>
      <c r="E5" s="8">
        <v>10</v>
      </c>
      <c r="F5" s="8">
        <v>10.2</v>
      </c>
      <c r="G5" s="8">
        <v>10.5</v>
      </c>
      <c r="H5" s="8">
        <v>9.45</v>
      </c>
      <c r="I5" s="37">
        <f>IF(SUM(E5:H5)=0,"",SUM(E5:H5))</f>
        <v>40.15</v>
      </c>
      <c r="J5" s="38">
        <f t="shared" si="1"/>
        <v>4</v>
      </c>
      <c r="K5" s="9"/>
      <c r="P5" s="24"/>
    </row>
    <row r="6" spans="1:16" ht="15">
      <c r="A6" s="45"/>
      <c r="B6" s="26" t="s">
        <v>84</v>
      </c>
      <c r="C6" s="27" t="s">
        <v>85</v>
      </c>
      <c r="D6" s="7" t="str">
        <f t="shared" si="0"/>
        <v>5</v>
      </c>
      <c r="E6" s="8">
        <v>9.5</v>
      </c>
      <c r="F6" s="8">
        <v>9.9</v>
      </c>
      <c r="G6" s="8">
        <v>9.65</v>
      </c>
      <c r="H6" s="8">
        <v>9</v>
      </c>
      <c r="I6" s="37">
        <f t="shared" si="2"/>
        <v>38.05</v>
      </c>
      <c r="J6" s="38">
        <f t="shared" si="1"/>
        <v>7</v>
      </c>
      <c r="K6" s="9"/>
      <c r="P6" s="24"/>
    </row>
    <row r="7" spans="1:16" ht="15">
      <c r="A7" s="45"/>
      <c r="B7" s="26" t="s">
        <v>106</v>
      </c>
      <c r="C7" s="27" t="s">
        <v>107</v>
      </c>
      <c r="D7" s="7" t="str">
        <f t="shared" si="0"/>
        <v>5</v>
      </c>
      <c r="E7" s="8">
        <v>10.3</v>
      </c>
      <c r="F7" s="8">
        <v>9.4</v>
      </c>
      <c r="G7" s="8">
        <v>9.95</v>
      </c>
      <c r="H7" s="8">
        <v>7.8</v>
      </c>
      <c r="I7" s="37">
        <f>IF(SUM(E7:H7)=0,"",SUM(E7:H7))</f>
        <v>37.45</v>
      </c>
      <c r="J7" s="38">
        <f t="shared" si="1"/>
        <v>9</v>
      </c>
      <c r="K7" s="9"/>
      <c r="P7" s="24"/>
    </row>
    <row r="8" spans="1:16" ht="15">
      <c r="A8" s="45"/>
      <c r="B8" s="26" t="s">
        <v>108</v>
      </c>
      <c r="C8" s="27" t="s">
        <v>75</v>
      </c>
      <c r="D8" s="7" t="str">
        <f t="shared" si="0"/>
        <v>5</v>
      </c>
      <c r="E8" s="8">
        <v>9.8</v>
      </c>
      <c r="F8" s="8">
        <v>9.65</v>
      </c>
      <c r="G8" s="8">
        <v>9.85</v>
      </c>
      <c r="H8" s="8">
        <v>8.5</v>
      </c>
      <c r="I8" s="37">
        <f t="shared" si="2"/>
        <v>37.800000000000004</v>
      </c>
      <c r="J8" s="38">
        <f t="shared" si="1"/>
        <v>8</v>
      </c>
      <c r="K8" s="9"/>
      <c r="P8" s="24"/>
    </row>
    <row r="9" spans="1:16" ht="15">
      <c r="A9" s="45"/>
      <c r="B9" s="26" t="s">
        <v>109</v>
      </c>
      <c r="C9" s="27" t="s">
        <v>110</v>
      </c>
      <c r="D9" s="7" t="str">
        <f t="shared" si="0"/>
        <v>5</v>
      </c>
      <c r="E9" s="8">
        <v>10</v>
      </c>
      <c r="F9" s="8">
        <v>9.9</v>
      </c>
      <c r="G9" s="8">
        <v>9.75</v>
      </c>
      <c r="H9" s="8">
        <v>10.5</v>
      </c>
      <c r="I9" s="37">
        <f t="shared" si="2"/>
        <v>40.15</v>
      </c>
      <c r="J9" s="38">
        <f t="shared" si="1"/>
        <v>4</v>
      </c>
      <c r="K9" s="9"/>
      <c r="P9" s="24"/>
    </row>
    <row r="10" spans="1:16" ht="15">
      <c r="A10" s="45"/>
      <c r="B10" s="26" t="s">
        <v>111</v>
      </c>
      <c r="C10" s="27" t="s">
        <v>112</v>
      </c>
      <c r="D10" s="7" t="str">
        <f t="shared" si="0"/>
        <v>5</v>
      </c>
      <c r="E10" s="8">
        <v>11</v>
      </c>
      <c r="F10" s="8">
        <v>11</v>
      </c>
      <c r="G10" s="8">
        <v>11.15</v>
      </c>
      <c r="H10" s="8">
        <v>11.25</v>
      </c>
      <c r="I10" s="37">
        <f t="shared" si="2"/>
        <v>44.4</v>
      </c>
      <c r="J10" s="38">
        <f t="shared" si="1"/>
        <v>1</v>
      </c>
      <c r="K10" s="9"/>
      <c r="P10" s="24"/>
    </row>
    <row r="11" spans="1:16" ht="15">
      <c r="A11" s="45"/>
      <c r="B11" s="26"/>
      <c r="C11" s="27"/>
      <c r="D11" s="7">
        <f t="shared" si="0"/>
      </c>
      <c r="E11" s="8"/>
      <c r="F11" s="8"/>
      <c r="G11" s="8"/>
      <c r="H11" s="8"/>
      <c r="I11" s="37">
        <f t="shared" si="2"/>
      </c>
      <c r="J11" s="38">
        <f t="shared" si="1"/>
      </c>
      <c r="K11" s="9"/>
      <c r="P11" s="24"/>
    </row>
    <row r="12" spans="1:16" ht="15.75" thickBot="1">
      <c r="A12" s="46"/>
      <c r="B12" s="10"/>
      <c r="C12" s="11"/>
      <c r="D12" s="12">
        <f t="shared" si="0"/>
      </c>
      <c r="E12" s="13"/>
      <c r="F12" s="13"/>
      <c r="G12" s="13"/>
      <c r="H12" s="13"/>
      <c r="I12" s="39">
        <f t="shared" si="2"/>
      </c>
      <c r="J12" s="40">
        <f t="shared" si="1"/>
      </c>
      <c r="K12" s="14"/>
      <c r="P12" s="24"/>
    </row>
    <row r="13" spans="1:16" ht="15">
      <c r="A13" s="57" t="e">
        <f>#REF!</f>
        <v>#REF!</v>
      </c>
      <c r="B13" s="34" t="s">
        <v>27</v>
      </c>
      <c r="C13" s="35" t="s">
        <v>28</v>
      </c>
      <c r="D13" s="7" t="str">
        <f>IF(B13="","","6")</f>
        <v>6</v>
      </c>
      <c r="E13" s="8">
        <v>13.4</v>
      </c>
      <c r="F13" s="8">
        <v>13.45</v>
      </c>
      <c r="G13" s="8">
        <v>13.5</v>
      </c>
      <c r="H13" s="8">
        <v>13.2</v>
      </c>
      <c r="I13" s="37">
        <f aca="true" t="shared" si="3" ref="I13:I18">IF(SUM(E13:H13)=0,"",SUM(E13:H13))</f>
        <v>53.55</v>
      </c>
      <c r="J13" s="38">
        <f aca="true" t="shared" si="4" ref="J13:J23">IF(ISERROR(RANK(I13,$I$13:$I$23)),"",RANK(I13,$I$13:$I$23))</f>
        <v>2</v>
      </c>
      <c r="K13" s="25"/>
      <c r="P13" s="24"/>
    </row>
    <row r="14" spans="1:16" ht="15">
      <c r="A14" s="48"/>
      <c r="B14" s="26" t="s">
        <v>19</v>
      </c>
      <c r="C14" s="27" t="s">
        <v>20</v>
      </c>
      <c r="D14" s="7" t="str">
        <f aca="true" t="shared" si="5" ref="D14:D23">IF(B14="","","6")</f>
        <v>6</v>
      </c>
      <c r="E14" s="8">
        <v>13.55</v>
      </c>
      <c r="F14" s="8">
        <v>13.3</v>
      </c>
      <c r="G14" s="8">
        <v>13.6</v>
      </c>
      <c r="H14" s="8">
        <v>13.7</v>
      </c>
      <c r="I14" s="37">
        <f t="shared" si="3"/>
        <v>54.150000000000006</v>
      </c>
      <c r="J14" s="38">
        <f t="shared" si="4"/>
        <v>1</v>
      </c>
      <c r="K14" s="25"/>
      <c r="P14" s="24"/>
    </row>
    <row r="15" spans="1:16" ht="15">
      <c r="A15" s="48"/>
      <c r="B15" s="26" t="s">
        <v>23</v>
      </c>
      <c r="C15" s="27" t="s">
        <v>24</v>
      </c>
      <c r="D15" s="7" t="str">
        <f t="shared" si="5"/>
        <v>6</v>
      </c>
      <c r="E15" s="8">
        <v>13.1</v>
      </c>
      <c r="F15" s="8">
        <v>13.05</v>
      </c>
      <c r="G15" s="8">
        <v>13.15</v>
      </c>
      <c r="H15" s="8">
        <v>13.3</v>
      </c>
      <c r="I15" s="37">
        <f t="shared" si="3"/>
        <v>52.599999999999994</v>
      </c>
      <c r="J15" s="38">
        <f t="shared" si="4"/>
        <v>4</v>
      </c>
      <c r="K15" s="25"/>
      <c r="P15" s="24"/>
    </row>
    <row r="16" spans="1:16" ht="15">
      <c r="A16" s="48"/>
      <c r="B16" s="26" t="s">
        <v>25</v>
      </c>
      <c r="C16" s="27" t="s">
        <v>26</v>
      </c>
      <c r="D16" s="15" t="str">
        <f t="shared" si="5"/>
        <v>6</v>
      </c>
      <c r="E16" s="8">
        <v>13.3</v>
      </c>
      <c r="F16" s="8">
        <v>13.15</v>
      </c>
      <c r="G16" s="8">
        <v>13.1</v>
      </c>
      <c r="H16" s="8">
        <v>13.5</v>
      </c>
      <c r="I16" s="37">
        <f t="shared" si="3"/>
        <v>53.050000000000004</v>
      </c>
      <c r="J16" s="38">
        <f t="shared" si="4"/>
        <v>3</v>
      </c>
      <c r="K16" s="25"/>
      <c r="P16" s="24"/>
    </row>
    <row r="17" spans="1:16" ht="15">
      <c r="A17" s="48"/>
      <c r="B17" s="26" t="s">
        <v>29</v>
      </c>
      <c r="C17" s="27" t="s">
        <v>30</v>
      </c>
      <c r="D17" s="7" t="str">
        <f t="shared" si="5"/>
        <v>6</v>
      </c>
      <c r="E17" s="8">
        <v>12.9</v>
      </c>
      <c r="F17" s="8">
        <v>12.55</v>
      </c>
      <c r="G17" s="8">
        <v>13.4</v>
      </c>
      <c r="H17" s="8">
        <v>12.95</v>
      </c>
      <c r="I17" s="37">
        <f t="shared" si="3"/>
        <v>51.8</v>
      </c>
      <c r="J17" s="38">
        <f t="shared" si="4"/>
        <v>5</v>
      </c>
      <c r="K17" s="25"/>
      <c r="P17" s="24"/>
    </row>
    <row r="18" spans="1:16" ht="15">
      <c r="A18" s="48"/>
      <c r="B18" s="26" t="s">
        <v>21</v>
      </c>
      <c r="C18" s="27" t="s">
        <v>80</v>
      </c>
      <c r="D18" s="7" t="str">
        <f t="shared" si="5"/>
        <v>6</v>
      </c>
      <c r="E18" s="8">
        <v>12.4</v>
      </c>
      <c r="F18" s="8">
        <v>12.5</v>
      </c>
      <c r="G18" s="8">
        <v>13</v>
      </c>
      <c r="H18" s="8">
        <v>12.85</v>
      </c>
      <c r="I18" s="37">
        <f t="shared" si="3"/>
        <v>50.75</v>
      </c>
      <c r="J18" s="38">
        <f t="shared" si="4"/>
        <v>7</v>
      </c>
      <c r="K18" s="9"/>
      <c r="P18" s="24"/>
    </row>
    <row r="19" spans="1:16" ht="15">
      <c r="A19" s="48"/>
      <c r="B19" s="26" t="s">
        <v>74</v>
      </c>
      <c r="C19" s="27" t="s">
        <v>58</v>
      </c>
      <c r="D19" s="7" t="str">
        <f t="shared" si="5"/>
        <v>6</v>
      </c>
      <c r="E19" s="8">
        <v>13.1</v>
      </c>
      <c r="F19" s="8">
        <v>12.3</v>
      </c>
      <c r="G19" s="8">
        <v>13.25</v>
      </c>
      <c r="H19" s="8">
        <v>12.35</v>
      </c>
      <c r="I19" s="37">
        <f t="shared" si="2"/>
        <v>51</v>
      </c>
      <c r="J19" s="38">
        <f t="shared" si="4"/>
        <v>6</v>
      </c>
      <c r="K19" s="9"/>
      <c r="P19" s="24"/>
    </row>
    <row r="20" spans="1:16" ht="15">
      <c r="A20" s="48"/>
      <c r="B20" s="26" t="s">
        <v>113</v>
      </c>
      <c r="C20" s="27" t="s">
        <v>114</v>
      </c>
      <c r="D20" s="7" t="str">
        <f t="shared" si="5"/>
        <v>6</v>
      </c>
      <c r="E20" s="8"/>
      <c r="F20" s="8">
        <v>0</v>
      </c>
      <c r="G20" s="8"/>
      <c r="H20" s="8"/>
      <c r="I20" s="37">
        <f t="shared" si="2"/>
      </c>
      <c r="J20" s="38">
        <f t="shared" si="4"/>
      </c>
      <c r="K20" s="9"/>
      <c r="P20" s="24"/>
    </row>
    <row r="21" spans="1:16" ht="15">
      <c r="A21" s="48"/>
      <c r="B21" s="26" t="s">
        <v>70</v>
      </c>
      <c r="C21" s="27" t="s">
        <v>58</v>
      </c>
      <c r="D21" s="7" t="str">
        <f t="shared" si="5"/>
        <v>6</v>
      </c>
      <c r="E21" s="8"/>
      <c r="F21" s="8">
        <v>0</v>
      </c>
      <c r="G21" s="8"/>
      <c r="H21" s="8"/>
      <c r="I21" s="37">
        <f t="shared" si="2"/>
      </c>
      <c r="J21" s="38">
        <f t="shared" si="4"/>
      </c>
      <c r="K21" s="9"/>
      <c r="P21" s="24"/>
    </row>
    <row r="22" spans="1:16" ht="15">
      <c r="A22" s="48"/>
      <c r="B22" s="26"/>
      <c r="C22" s="27"/>
      <c r="D22" s="7">
        <f t="shared" si="5"/>
      </c>
      <c r="E22" s="8"/>
      <c r="F22" s="8"/>
      <c r="G22" s="8"/>
      <c r="H22" s="8"/>
      <c r="I22" s="37">
        <f t="shared" si="2"/>
      </c>
      <c r="J22" s="38">
        <f t="shared" si="4"/>
      </c>
      <c r="K22" s="9"/>
      <c r="P22" s="24"/>
    </row>
    <row r="23" spans="1:16" ht="15.75" thickBot="1">
      <c r="A23" s="49"/>
      <c r="B23" s="10"/>
      <c r="C23" s="11"/>
      <c r="D23" s="12">
        <f t="shared" si="5"/>
      </c>
      <c r="E23" s="13"/>
      <c r="F23" s="13"/>
      <c r="G23" s="13"/>
      <c r="H23" s="13"/>
      <c r="I23" s="39">
        <f t="shared" si="2"/>
      </c>
      <c r="J23" s="40">
        <f t="shared" si="4"/>
      </c>
      <c r="K23" s="14"/>
      <c r="P23" s="24"/>
    </row>
    <row r="24" spans="1:16" ht="15">
      <c r="A24" s="58" t="e">
        <f>#REF!</f>
        <v>#REF!</v>
      </c>
      <c r="B24" s="34" t="s">
        <v>72</v>
      </c>
      <c r="C24" s="35" t="s">
        <v>73</v>
      </c>
      <c r="D24" s="7" t="str">
        <f>IF(B24="","","9")</f>
        <v>9</v>
      </c>
      <c r="E24" s="8">
        <v>12.05</v>
      </c>
      <c r="F24" s="8">
        <v>11.4</v>
      </c>
      <c r="G24" s="8">
        <v>12.85</v>
      </c>
      <c r="H24" s="8">
        <v>12.35</v>
      </c>
      <c r="I24" s="37">
        <f aca="true" t="shared" si="6" ref="I24:I34">IF(SUM(E24:H24)=0,"",SUM(E24:H24))</f>
        <v>48.650000000000006</v>
      </c>
      <c r="J24" s="38">
        <f>IF(ISERROR(RANK(I24,$I$24:$I$34)),"",RANK(I24,$I$24:$I$34))</f>
        <v>4</v>
      </c>
      <c r="K24" s="9"/>
      <c r="P24" s="24"/>
    </row>
    <row r="25" spans="1:16" ht="15">
      <c r="A25" s="51"/>
      <c r="B25" s="26" t="s">
        <v>65</v>
      </c>
      <c r="C25" s="27" t="s">
        <v>66</v>
      </c>
      <c r="D25" s="7" t="str">
        <f aca="true" t="shared" si="7" ref="D25:D34">IF(B25="","","9")</f>
        <v>9</v>
      </c>
      <c r="E25" s="8">
        <v>10.75</v>
      </c>
      <c r="F25" s="8">
        <v>12.2</v>
      </c>
      <c r="G25" s="8">
        <v>13.35</v>
      </c>
      <c r="H25" s="8">
        <v>13.6</v>
      </c>
      <c r="I25" s="37">
        <f t="shared" si="6"/>
        <v>49.9</v>
      </c>
      <c r="J25" s="38">
        <f aca="true" t="shared" si="8" ref="J25:J34">IF(ISERROR(RANK(I25,$I$24:$I$34)),"",RANK(I25,$I$24:$I$34))</f>
        <v>3</v>
      </c>
      <c r="K25" s="9"/>
      <c r="P25" s="24"/>
    </row>
    <row r="26" spans="1:16" ht="15">
      <c r="A26" s="51"/>
      <c r="B26" s="26" t="s">
        <v>33</v>
      </c>
      <c r="C26" s="27" t="s">
        <v>34</v>
      </c>
      <c r="D26" s="7" t="str">
        <f t="shared" si="7"/>
        <v>9</v>
      </c>
      <c r="E26" s="8">
        <v>12.85</v>
      </c>
      <c r="F26" s="6">
        <v>12.6</v>
      </c>
      <c r="G26" s="6">
        <v>13.65</v>
      </c>
      <c r="H26" s="8">
        <v>12.7</v>
      </c>
      <c r="I26" s="37">
        <f t="shared" si="6"/>
        <v>51.8</v>
      </c>
      <c r="J26" s="38">
        <f t="shared" si="8"/>
        <v>1</v>
      </c>
      <c r="K26" s="9"/>
      <c r="P26" s="24"/>
    </row>
    <row r="27" spans="1:16" ht="15">
      <c r="A27" s="51"/>
      <c r="B27" s="26" t="s">
        <v>67</v>
      </c>
      <c r="C27" s="27" t="s">
        <v>68</v>
      </c>
      <c r="D27" s="7" t="str">
        <f t="shared" si="7"/>
        <v>9</v>
      </c>
      <c r="E27" s="8">
        <v>11.15</v>
      </c>
      <c r="F27" s="8">
        <v>12.25</v>
      </c>
      <c r="G27" s="8">
        <v>13</v>
      </c>
      <c r="H27" s="8">
        <v>12.2</v>
      </c>
      <c r="I27" s="37">
        <f t="shared" si="6"/>
        <v>48.599999999999994</v>
      </c>
      <c r="J27" s="38">
        <f t="shared" si="8"/>
        <v>5</v>
      </c>
      <c r="K27" s="9"/>
      <c r="P27" s="24"/>
    </row>
    <row r="28" spans="1:16" ht="15">
      <c r="A28" s="51"/>
      <c r="B28" s="26" t="s">
        <v>74</v>
      </c>
      <c r="C28" s="27" t="s">
        <v>75</v>
      </c>
      <c r="D28" s="7" t="str">
        <f t="shared" si="7"/>
        <v>9</v>
      </c>
      <c r="E28" s="8">
        <v>11.85</v>
      </c>
      <c r="F28" s="8">
        <v>12.65</v>
      </c>
      <c r="G28" s="8">
        <v>13.4</v>
      </c>
      <c r="H28" s="8">
        <v>12.75</v>
      </c>
      <c r="I28" s="37">
        <f t="shared" si="6"/>
        <v>50.65</v>
      </c>
      <c r="J28" s="38">
        <f t="shared" si="8"/>
        <v>2</v>
      </c>
      <c r="K28" s="9"/>
      <c r="P28" s="24"/>
    </row>
    <row r="29" spans="1:16" ht="15" hidden="1">
      <c r="A29" s="51"/>
      <c r="B29" s="26"/>
      <c r="C29" s="27"/>
      <c r="D29" s="7">
        <f t="shared" si="7"/>
      </c>
      <c r="E29" s="8"/>
      <c r="F29" s="8"/>
      <c r="G29" s="8"/>
      <c r="H29" s="8"/>
      <c r="I29" s="37">
        <f t="shared" si="6"/>
      </c>
      <c r="J29" s="38">
        <f t="shared" si="8"/>
      </c>
      <c r="K29" s="9"/>
      <c r="P29" s="24"/>
    </row>
    <row r="30" spans="1:16" ht="15" hidden="1">
      <c r="A30" s="51"/>
      <c r="B30" s="26"/>
      <c r="C30" s="27"/>
      <c r="D30" s="7">
        <f t="shared" si="7"/>
      </c>
      <c r="E30" s="8"/>
      <c r="F30" s="8"/>
      <c r="G30" s="8"/>
      <c r="H30" s="8"/>
      <c r="I30" s="37">
        <f t="shared" si="6"/>
      </c>
      <c r="J30" s="38">
        <f t="shared" si="8"/>
      </c>
      <c r="K30" s="9"/>
      <c r="P30" s="24"/>
    </row>
    <row r="31" spans="1:16" ht="15" hidden="1">
      <c r="A31" s="51"/>
      <c r="B31" s="26"/>
      <c r="C31" s="27"/>
      <c r="D31" s="7">
        <f t="shared" si="7"/>
      </c>
      <c r="E31" s="8"/>
      <c r="F31" s="8"/>
      <c r="G31" s="8"/>
      <c r="H31" s="8"/>
      <c r="I31" s="37">
        <f t="shared" si="6"/>
      </c>
      <c r="J31" s="38">
        <f t="shared" si="8"/>
      </c>
      <c r="K31" s="9"/>
      <c r="P31" s="24"/>
    </row>
    <row r="32" spans="1:16" ht="15" hidden="1">
      <c r="A32" s="51"/>
      <c r="B32" s="26"/>
      <c r="C32" s="27"/>
      <c r="D32" s="7">
        <f t="shared" si="7"/>
      </c>
      <c r="E32" s="8"/>
      <c r="F32" s="8"/>
      <c r="G32" s="8"/>
      <c r="H32" s="8"/>
      <c r="I32" s="37">
        <f t="shared" si="6"/>
      </c>
      <c r="J32" s="38">
        <f t="shared" si="8"/>
      </c>
      <c r="K32" s="9"/>
      <c r="P32" s="24"/>
    </row>
    <row r="33" spans="1:16" ht="15" hidden="1">
      <c r="A33" s="51"/>
      <c r="B33" s="26"/>
      <c r="C33" s="27"/>
      <c r="D33" s="7">
        <f t="shared" si="7"/>
      </c>
      <c r="E33" s="8"/>
      <c r="F33" s="8"/>
      <c r="G33" s="8"/>
      <c r="H33" s="8"/>
      <c r="I33" s="37">
        <f t="shared" si="6"/>
      </c>
      <c r="J33" s="38">
        <f t="shared" si="8"/>
      </c>
      <c r="K33" s="9"/>
      <c r="P33" s="24"/>
    </row>
    <row r="34" spans="1:16" ht="15.75" thickBot="1">
      <c r="A34" s="52"/>
      <c r="B34" s="10"/>
      <c r="C34" s="11"/>
      <c r="D34" s="12">
        <f t="shared" si="7"/>
      </c>
      <c r="E34" s="13"/>
      <c r="F34" s="13"/>
      <c r="G34" s="13"/>
      <c r="H34" s="13"/>
      <c r="I34" s="39">
        <f t="shared" si="6"/>
      </c>
      <c r="J34" s="40">
        <f t="shared" si="8"/>
      </c>
      <c r="K34" s="14"/>
      <c r="P34" s="24"/>
    </row>
    <row r="35" spans="1:16" ht="15">
      <c r="A35" s="58" t="e">
        <f>#REF!</f>
        <v>#REF!</v>
      </c>
      <c r="B35" s="34" t="s">
        <v>53</v>
      </c>
      <c r="C35" s="35" t="s">
        <v>71</v>
      </c>
      <c r="D35" s="7" t="str">
        <f>IF(B35="","","7")</f>
        <v>7</v>
      </c>
      <c r="E35" s="8">
        <v>13.6</v>
      </c>
      <c r="F35" s="8">
        <v>12.45</v>
      </c>
      <c r="G35" s="8">
        <v>14.35</v>
      </c>
      <c r="H35" s="8">
        <v>13</v>
      </c>
      <c r="I35" s="37">
        <f t="shared" si="2"/>
        <v>53.4</v>
      </c>
      <c r="J35" s="38">
        <f aca="true" t="shared" si="9" ref="J35:J45">IF(ISERROR(RANK(I35,$I$35:$I$45)),"",RANK(I35,$I$35:$I$45))</f>
        <v>3</v>
      </c>
      <c r="K35" s="9"/>
      <c r="P35" s="24"/>
    </row>
    <row r="36" spans="1:16" ht="15">
      <c r="A36" s="51"/>
      <c r="B36" s="26" t="s">
        <v>48</v>
      </c>
      <c r="C36" s="27" t="s">
        <v>59</v>
      </c>
      <c r="D36" s="7" t="str">
        <f aca="true" t="shared" si="10" ref="D36:D45">IF(B36="","","7")</f>
        <v>7</v>
      </c>
      <c r="E36" s="8">
        <v>13.7</v>
      </c>
      <c r="F36" s="8">
        <v>13.15</v>
      </c>
      <c r="G36" s="8">
        <v>14.2</v>
      </c>
      <c r="H36" s="8">
        <v>13.15</v>
      </c>
      <c r="I36" s="37">
        <f t="shared" si="2"/>
        <v>54.199999999999996</v>
      </c>
      <c r="J36" s="38">
        <f t="shared" si="9"/>
        <v>2</v>
      </c>
      <c r="K36" s="9"/>
      <c r="P36" s="24"/>
    </row>
    <row r="37" spans="1:16" ht="15">
      <c r="A37" s="51"/>
      <c r="B37" s="26" t="s">
        <v>21</v>
      </c>
      <c r="C37" s="27" t="s">
        <v>22</v>
      </c>
      <c r="D37" s="7" t="str">
        <f t="shared" si="10"/>
        <v>7</v>
      </c>
      <c r="E37" s="8">
        <v>13.6</v>
      </c>
      <c r="F37" s="8">
        <v>13.35</v>
      </c>
      <c r="G37" s="8">
        <v>13.2</v>
      </c>
      <c r="H37" s="8">
        <v>12.8</v>
      </c>
      <c r="I37" s="37">
        <f t="shared" si="2"/>
        <v>52.95</v>
      </c>
      <c r="J37" s="38">
        <f t="shared" si="9"/>
        <v>4</v>
      </c>
      <c r="K37" s="9"/>
      <c r="P37" s="24"/>
    </row>
    <row r="38" spans="1:16" ht="15">
      <c r="A38" s="51"/>
      <c r="B38" s="26" t="s">
        <v>31</v>
      </c>
      <c r="C38" s="27" t="s">
        <v>32</v>
      </c>
      <c r="D38" s="7" t="str">
        <f t="shared" si="10"/>
        <v>7</v>
      </c>
      <c r="E38" s="8">
        <v>13.75</v>
      </c>
      <c r="F38" s="8">
        <v>13.45</v>
      </c>
      <c r="G38" s="8">
        <v>14.35</v>
      </c>
      <c r="H38" s="8">
        <v>13</v>
      </c>
      <c r="I38" s="37">
        <f t="shared" si="2"/>
        <v>54.55</v>
      </c>
      <c r="J38" s="38">
        <f t="shared" si="9"/>
        <v>1</v>
      </c>
      <c r="K38" s="9"/>
      <c r="P38" s="24"/>
    </row>
    <row r="39" spans="1:16" ht="15">
      <c r="A39" s="51"/>
      <c r="B39" s="26"/>
      <c r="C39" s="27"/>
      <c r="D39" s="7">
        <f t="shared" si="10"/>
      </c>
      <c r="E39" s="8"/>
      <c r="F39" s="8"/>
      <c r="G39" s="8"/>
      <c r="H39" s="8"/>
      <c r="I39" s="37">
        <f t="shared" si="2"/>
      </c>
      <c r="J39" s="38">
        <f t="shared" si="9"/>
      </c>
      <c r="K39" s="9"/>
      <c r="P39" s="24"/>
    </row>
    <row r="40" spans="1:16" ht="15">
      <c r="A40" s="51"/>
      <c r="B40" s="26"/>
      <c r="C40" s="27"/>
      <c r="D40" s="7">
        <f t="shared" si="10"/>
      </c>
      <c r="E40" s="8"/>
      <c r="F40" s="8"/>
      <c r="G40" s="8"/>
      <c r="H40" s="8"/>
      <c r="I40" s="37">
        <f t="shared" si="2"/>
      </c>
      <c r="J40" s="38">
        <f t="shared" si="9"/>
      </c>
      <c r="K40" s="9"/>
      <c r="P40" s="24"/>
    </row>
    <row r="41" spans="1:16" ht="15" hidden="1">
      <c r="A41" s="51"/>
      <c r="B41" s="26"/>
      <c r="C41" s="27"/>
      <c r="D41" s="7">
        <f t="shared" si="10"/>
      </c>
      <c r="E41" s="8"/>
      <c r="F41" s="8"/>
      <c r="G41" s="8"/>
      <c r="H41" s="8"/>
      <c r="I41" s="37">
        <f t="shared" si="2"/>
      </c>
      <c r="J41" s="38">
        <f t="shared" si="9"/>
      </c>
      <c r="K41" s="9"/>
      <c r="P41" s="24"/>
    </row>
    <row r="42" spans="1:16" ht="15" hidden="1">
      <c r="A42" s="51"/>
      <c r="B42" s="26"/>
      <c r="C42" s="27"/>
      <c r="D42" s="7">
        <f t="shared" si="10"/>
      </c>
      <c r="E42" s="8"/>
      <c r="F42" s="8"/>
      <c r="G42" s="8"/>
      <c r="H42" s="8"/>
      <c r="I42" s="37">
        <f t="shared" si="2"/>
      </c>
      <c r="J42" s="38">
        <f t="shared" si="9"/>
      </c>
      <c r="K42" s="9"/>
      <c r="P42" s="24"/>
    </row>
    <row r="43" spans="1:16" ht="15" hidden="1">
      <c r="A43" s="51"/>
      <c r="B43" s="26"/>
      <c r="C43" s="27"/>
      <c r="D43" s="7">
        <f t="shared" si="10"/>
      </c>
      <c r="E43" s="8"/>
      <c r="F43" s="8"/>
      <c r="G43" s="8"/>
      <c r="H43" s="8"/>
      <c r="I43" s="37">
        <f t="shared" si="2"/>
      </c>
      <c r="J43" s="38">
        <f t="shared" si="9"/>
      </c>
      <c r="K43" s="9"/>
      <c r="P43" s="24"/>
    </row>
    <row r="44" spans="1:16" ht="15" hidden="1">
      <c r="A44" s="51"/>
      <c r="B44" s="26"/>
      <c r="C44" s="27"/>
      <c r="D44" s="7">
        <f t="shared" si="10"/>
      </c>
      <c r="E44" s="8"/>
      <c r="F44" s="8"/>
      <c r="G44" s="8"/>
      <c r="H44" s="8"/>
      <c r="I44" s="37">
        <f t="shared" si="2"/>
      </c>
      <c r="J44" s="38">
        <f t="shared" si="9"/>
      </c>
      <c r="K44" s="9"/>
      <c r="P44" s="24"/>
    </row>
    <row r="45" spans="1:16" ht="15.75" thickBot="1">
      <c r="A45" s="52"/>
      <c r="B45" s="10"/>
      <c r="C45" s="11"/>
      <c r="D45" s="12">
        <f t="shared" si="10"/>
      </c>
      <c r="E45" s="13"/>
      <c r="F45" s="13"/>
      <c r="G45" s="13"/>
      <c r="H45" s="13"/>
      <c r="I45" s="39">
        <f t="shared" si="2"/>
      </c>
      <c r="J45" s="40">
        <f t="shared" si="9"/>
      </c>
      <c r="K45" s="14"/>
      <c r="P45" s="24"/>
    </row>
    <row r="46" spans="1:16" ht="15">
      <c r="A46" s="59" t="e">
        <f>#REF!</f>
        <v>#REF!</v>
      </c>
      <c r="B46" s="34" t="s">
        <v>63</v>
      </c>
      <c r="C46" s="35" t="s">
        <v>64</v>
      </c>
      <c r="D46" s="7" t="str">
        <f>IF(B46="","","8")</f>
        <v>8</v>
      </c>
      <c r="E46" s="8">
        <v>15</v>
      </c>
      <c r="F46" s="8">
        <v>14.2</v>
      </c>
      <c r="G46" s="8">
        <v>15.1</v>
      </c>
      <c r="H46" s="8">
        <v>14.2</v>
      </c>
      <c r="I46" s="37">
        <f>IF(SUM(E46:H46)=0,"",SUM(E46:H46))</f>
        <v>58.5</v>
      </c>
      <c r="J46" s="38">
        <f aca="true" t="shared" si="11" ref="J46:J56">IF(ISERROR(RANK(I46,$I$46:$I$56)),"",RANK(I46,$I$46:$I$56))</f>
        <v>3</v>
      </c>
      <c r="K46" s="9"/>
      <c r="P46" s="24"/>
    </row>
    <row r="47" spans="1:16" ht="15">
      <c r="A47" s="54"/>
      <c r="B47" s="26" t="s">
        <v>60</v>
      </c>
      <c r="C47" s="27" t="s">
        <v>62</v>
      </c>
      <c r="D47" s="7" t="str">
        <f aca="true" t="shared" si="12" ref="D47:D56">IF(B47="","","8")</f>
        <v>8</v>
      </c>
      <c r="E47" s="8">
        <v>14.8</v>
      </c>
      <c r="F47" s="8">
        <v>14.5</v>
      </c>
      <c r="G47" s="8">
        <v>14.9</v>
      </c>
      <c r="H47" s="8">
        <v>14.6</v>
      </c>
      <c r="I47" s="37">
        <f t="shared" si="2"/>
        <v>58.800000000000004</v>
      </c>
      <c r="J47" s="38">
        <f t="shared" si="11"/>
        <v>2</v>
      </c>
      <c r="K47" s="9"/>
      <c r="P47" s="24"/>
    </row>
    <row r="48" spans="1:16" ht="15">
      <c r="A48" s="54"/>
      <c r="B48" s="26" t="s">
        <v>60</v>
      </c>
      <c r="C48" s="27" t="s">
        <v>61</v>
      </c>
      <c r="D48" s="7" t="str">
        <f t="shared" si="12"/>
        <v>8</v>
      </c>
      <c r="E48" s="8">
        <v>15.1</v>
      </c>
      <c r="F48" s="8">
        <v>14.65</v>
      </c>
      <c r="G48" s="8">
        <v>14.95</v>
      </c>
      <c r="H48" s="8">
        <v>14.6</v>
      </c>
      <c r="I48" s="37">
        <f t="shared" si="2"/>
        <v>59.300000000000004</v>
      </c>
      <c r="J48" s="38">
        <f t="shared" si="11"/>
        <v>1</v>
      </c>
      <c r="K48" s="9"/>
      <c r="P48" s="24"/>
    </row>
    <row r="49" spans="1:16" ht="15">
      <c r="A49" s="54"/>
      <c r="B49" s="26"/>
      <c r="C49" s="27"/>
      <c r="D49" s="7">
        <f t="shared" si="12"/>
      </c>
      <c r="E49" s="8"/>
      <c r="F49" s="8"/>
      <c r="G49" s="8"/>
      <c r="H49" s="8"/>
      <c r="I49" s="37">
        <f t="shared" si="2"/>
      </c>
      <c r="J49" s="38">
        <f t="shared" si="11"/>
      </c>
      <c r="K49" s="9"/>
      <c r="P49" s="24"/>
    </row>
    <row r="50" spans="1:16" ht="15">
      <c r="A50" s="54"/>
      <c r="B50" s="26"/>
      <c r="C50" s="27"/>
      <c r="D50" s="7">
        <f t="shared" si="12"/>
      </c>
      <c r="E50" s="8"/>
      <c r="F50" s="8"/>
      <c r="G50" s="8"/>
      <c r="H50" s="8"/>
      <c r="I50" s="37">
        <f>IF(SUM(E50:H50)=0,"",SUM(E50:H50))</f>
      </c>
      <c r="J50" s="38">
        <f t="shared" si="11"/>
      </c>
      <c r="K50" s="9"/>
      <c r="P50" s="24"/>
    </row>
    <row r="51" spans="1:16" ht="15">
      <c r="A51" s="54"/>
      <c r="B51" s="26"/>
      <c r="C51" s="27"/>
      <c r="D51" s="7">
        <f t="shared" si="12"/>
      </c>
      <c r="E51" s="8"/>
      <c r="F51" s="8"/>
      <c r="G51" s="8"/>
      <c r="H51" s="8"/>
      <c r="I51" s="37">
        <f t="shared" si="2"/>
      </c>
      <c r="J51" s="38">
        <f t="shared" si="11"/>
      </c>
      <c r="K51" s="9"/>
      <c r="P51" s="24"/>
    </row>
    <row r="52" spans="1:16" ht="15" hidden="1">
      <c r="A52" s="54"/>
      <c r="B52" s="26"/>
      <c r="C52" s="27"/>
      <c r="D52" s="7">
        <f t="shared" si="12"/>
      </c>
      <c r="E52" s="8"/>
      <c r="F52" s="8"/>
      <c r="G52" s="8"/>
      <c r="H52" s="8"/>
      <c r="I52" s="37">
        <f t="shared" si="2"/>
      </c>
      <c r="J52" s="38">
        <f t="shared" si="11"/>
      </c>
      <c r="K52" s="9"/>
      <c r="P52" s="24"/>
    </row>
    <row r="53" spans="1:16" ht="15" hidden="1">
      <c r="A53" s="54"/>
      <c r="B53" s="26"/>
      <c r="C53" s="27"/>
      <c r="D53" s="7">
        <f t="shared" si="12"/>
      </c>
      <c r="E53" s="8"/>
      <c r="F53" s="8"/>
      <c r="G53" s="8"/>
      <c r="H53" s="8"/>
      <c r="I53" s="37">
        <f t="shared" si="2"/>
      </c>
      <c r="J53" s="38">
        <f t="shared" si="11"/>
      </c>
      <c r="K53" s="9"/>
      <c r="P53" s="24"/>
    </row>
    <row r="54" spans="1:16" ht="15" hidden="1">
      <c r="A54" s="54"/>
      <c r="B54" s="26"/>
      <c r="C54" s="27"/>
      <c r="D54" s="7">
        <f t="shared" si="12"/>
      </c>
      <c r="E54" s="8"/>
      <c r="F54" s="8"/>
      <c r="G54" s="8"/>
      <c r="H54" s="8"/>
      <c r="I54" s="37">
        <f t="shared" si="2"/>
      </c>
      <c r="J54" s="38">
        <f t="shared" si="11"/>
      </c>
      <c r="K54" s="9"/>
      <c r="P54" s="24"/>
    </row>
    <row r="55" spans="1:16" ht="15" hidden="1">
      <c r="A55" s="54"/>
      <c r="B55" s="26"/>
      <c r="C55" s="27"/>
      <c r="D55" s="7">
        <f t="shared" si="12"/>
      </c>
      <c r="E55" s="8"/>
      <c r="F55" s="8"/>
      <c r="G55" s="8"/>
      <c r="H55" s="8"/>
      <c r="I55" s="37">
        <f t="shared" si="2"/>
      </c>
      <c r="J55" s="38">
        <f t="shared" si="11"/>
      </c>
      <c r="K55" s="9"/>
      <c r="P55" s="24"/>
    </row>
    <row r="56" spans="1:16" ht="15.75" thickBot="1">
      <c r="A56" s="55"/>
      <c r="B56" s="10"/>
      <c r="C56" s="11"/>
      <c r="D56" s="12">
        <f t="shared" si="12"/>
      </c>
      <c r="E56" s="13"/>
      <c r="F56" s="13"/>
      <c r="G56" s="13"/>
      <c r="H56" s="13"/>
      <c r="I56" s="39">
        <f t="shared" si="2"/>
      </c>
      <c r="J56" s="40">
        <f t="shared" si="11"/>
      </c>
      <c r="K56" s="14"/>
      <c r="P56" s="24"/>
    </row>
    <row r="57" spans="1:16" ht="15">
      <c r="A57" s="20"/>
      <c r="B57" s="36"/>
      <c r="C57" s="36"/>
      <c r="D57" s="21"/>
      <c r="E57" s="22"/>
      <c r="F57" s="22"/>
      <c r="G57" s="22"/>
      <c r="H57" s="22"/>
      <c r="I57" s="22"/>
      <c r="J57" s="23"/>
      <c r="K57" s="21"/>
      <c r="P57" s="24"/>
    </row>
    <row r="58" ht="15">
      <c r="P58" s="24"/>
    </row>
  </sheetData>
  <mergeCells count="5">
    <mergeCell ref="A2:A12"/>
    <mergeCell ref="A13:A23"/>
    <mergeCell ref="A35:A45"/>
    <mergeCell ref="A46:A56"/>
    <mergeCell ref="A24:A34"/>
  </mergeCells>
  <conditionalFormatting sqref="B2:C56">
    <cfRule type="expression" priority="1" dxfId="0" stopIfTrue="1">
      <formula>$Q2=""</formula>
    </cfRule>
  </conditionalFormatting>
  <dataValidations count="1">
    <dataValidation type="list" allowBlank="1" showInputMessage="1" showErrorMessage="1" sqref="B2">
      <formula1>Nachn_w</formula1>
    </dataValidation>
  </dataValidations>
  <printOptions/>
  <pageMargins left="0.54" right="0.33" top="0.51" bottom="0.24" header="0.4921259845" footer="0.21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ALNO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Pfeffer</dc:creator>
  <cp:keywords/>
  <dc:description/>
  <cp:lastModifiedBy>Pascal Weber</cp:lastModifiedBy>
  <cp:lastPrinted>2008-11-13T07:22:38Z</cp:lastPrinted>
  <dcterms:created xsi:type="dcterms:W3CDTF">2006-10-10T10:30:30Z</dcterms:created>
  <dcterms:modified xsi:type="dcterms:W3CDTF">2008-11-16T19:27:43Z</dcterms:modified>
  <cp:category/>
  <cp:version/>
  <cp:contentType/>
  <cp:contentStatus/>
</cp:coreProperties>
</file>